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15" windowWidth="13050" windowHeight="10470" activeTab="0"/>
  </bookViews>
  <sheets>
    <sheet name="2024" sheetId="1" r:id="rId1"/>
  </sheets>
  <definedNames>
    <definedName name="_xlnm.Print_Area" localSheetId="0">'2024'!$A$1:$J$242</definedName>
  </definedNames>
  <calcPr fullCalcOnLoad="1"/>
</workbook>
</file>

<file path=xl/sharedStrings.xml><?xml version="1.0" encoding="utf-8"?>
<sst xmlns="http://schemas.openxmlformats.org/spreadsheetml/2006/main" count="245" uniqueCount="224">
  <si>
    <t>Економ.  Класиф</t>
  </si>
  <si>
    <t>Врста расхода и издатака</t>
  </si>
  <si>
    <t>Плате и додаци запослених</t>
  </si>
  <si>
    <t>Плате по основу цене рада</t>
  </si>
  <si>
    <t>Соц. доприноси на терет послодавца</t>
  </si>
  <si>
    <t>Допринос за пензијско и инвалидско осиг.</t>
  </si>
  <si>
    <t>Допринос за здравствено осигурање</t>
  </si>
  <si>
    <t>Допринос за незапосленост</t>
  </si>
  <si>
    <t>Накнаде у натури</t>
  </si>
  <si>
    <t>Поклони за децу запослених</t>
  </si>
  <si>
    <t>Превоз на посао и са посла</t>
  </si>
  <si>
    <t>Социјална давања запосленима</t>
  </si>
  <si>
    <t>Исплата накнада за време одсуст.са посла</t>
  </si>
  <si>
    <t>Породиљско болованје</t>
  </si>
  <si>
    <t>Боловање преко 30 дана</t>
  </si>
  <si>
    <t>Расходи за образовање деце запослених</t>
  </si>
  <si>
    <t>Отпремнине и помоћи</t>
  </si>
  <si>
    <t>Отпремнина приликом одласка у пензију</t>
  </si>
  <si>
    <t>Помоћ у медицинском лечењу запосленог</t>
  </si>
  <si>
    <t>Накнаде за запослене</t>
  </si>
  <si>
    <t>Накнада за превоз на посао и са посла</t>
  </si>
  <si>
    <t>Награде,бонуси и остали посебни расходи</t>
  </si>
  <si>
    <t>Јубиларне награде</t>
  </si>
  <si>
    <t>Награде за посебне резултате рада</t>
  </si>
  <si>
    <t>Стални трошкови</t>
  </si>
  <si>
    <t>Трошкови платног промета и банк.услуга</t>
  </si>
  <si>
    <t xml:space="preserve">Трошкови платног промета </t>
  </si>
  <si>
    <t>Трошкови банкарских услуга</t>
  </si>
  <si>
    <t>Енергетске услуге</t>
  </si>
  <si>
    <t>Услуге за електричну енергију</t>
  </si>
  <si>
    <t>Природни гас</t>
  </si>
  <si>
    <t>Угаљ</t>
  </si>
  <si>
    <t>Лож-уље</t>
  </si>
  <si>
    <t>Комуналне услуге</t>
  </si>
  <si>
    <t>Услуге водовода и канализације</t>
  </si>
  <si>
    <t>Дератизација</t>
  </si>
  <si>
    <t>Одвоз отпада</t>
  </si>
  <si>
    <t>Услуге комуникација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</si>
  <si>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</si>
  <si>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</si>
  <si>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</si>
  <si>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</si>
  <si>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осигурања</t>
  </si>
  <si>
    <t>Осигурање зграда</t>
  </si>
  <si>
    <t>Осигурање возила</t>
  </si>
  <si>
    <t>Осигурање опреме</t>
  </si>
  <si>
    <t>Закуп имовине и опреме</t>
  </si>
  <si>
    <t>Закуп стамбеног простора</t>
  </si>
  <si>
    <t>Трошкови путовања</t>
  </si>
  <si>
    <t>Трошкови службених путовања у земљи</t>
  </si>
  <si>
    <t>Трошкови дневница на службеном путу</t>
  </si>
  <si>
    <t>Трошкови превоза на службеном путу у земљи</t>
  </si>
  <si>
    <t>Накнада за употрбу сопственог возила</t>
  </si>
  <si>
    <t>Трошкови служб. путовања у иностранство</t>
  </si>
  <si>
    <t xml:space="preserve">Трошкови дневница за службени пут у иностранство </t>
  </si>
  <si>
    <t>Трошкови путовања у оквиру редовног рада</t>
  </si>
  <si>
    <t>Остали трошкови превоза у оквиру редовног рада</t>
  </si>
  <si>
    <t>Трошкови путовања ученика</t>
  </si>
  <si>
    <t>Превоз ученика</t>
  </si>
  <si>
    <t>Трошкови пут. Ученика који учествују на такмичењима</t>
  </si>
  <si>
    <t>Остали трошкови транспорта</t>
  </si>
  <si>
    <t>Трошкови селидбе и превоза</t>
  </si>
  <si>
    <t>Услуге по уговору</t>
  </si>
  <si>
    <t>Административне услуге</t>
  </si>
  <si>
    <t>Остале администативне услуге</t>
  </si>
  <si>
    <t>Компјутерске услуге</t>
  </si>
  <si>
    <t>Услуге за израду софтвера</t>
  </si>
  <si>
    <t>Услуге образовања и усавршавања запосл.</t>
  </si>
  <si>
    <t>Котизација за семинаре</t>
  </si>
  <si>
    <t>Издаци за стручне испите</t>
  </si>
  <si>
    <t>Услуге информисања</t>
  </si>
  <si>
    <t>Услуге штампање часописа</t>
  </si>
  <si>
    <t>Медијске услуге радија и телевизије</t>
  </si>
  <si>
    <t>Остале услуге штампања</t>
  </si>
  <si>
    <t>Стручне услуге</t>
  </si>
  <si>
    <t>Правно заступање пред домаћим судовима</t>
  </si>
  <si>
    <t>Наканада члановима управних, надзорних одбора и ком.</t>
  </si>
  <si>
    <t>Остале стручне услуге</t>
  </si>
  <si>
    <t>Услуге за домаћинство и угоститељство</t>
  </si>
  <si>
    <t>Угоститељске услуге</t>
  </si>
  <si>
    <t>Репрезентација</t>
  </si>
  <si>
    <t xml:space="preserve">Поклони </t>
  </si>
  <si>
    <t>Остале опште услуге</t>
  </si>
  <si>
    <t>Специјализоване услуге</t>
  </si>
  <si>
    <t>Пољопривредне услуге</t>
  </si>
  <si>
    <t>Услуге ветеринарског прегледа и вакцинације</t>
  </si>
  <si>
    <t>Услуге образовања, културе и спорта</t>
  </si>
  <si>
    <t>Услуге образовања</t>
  </si>
  <si>
    <t>Услуге културе</t>
  </si>
  <si>
    <t>Медицинске услуге</t>
  </si>
  <si>
    <t>Здравствена заштита</t>
  </si>
  <si>
    <t>Услуге јавног здравља</t>
  </si>
  <si>
    <t>Остале медицинске услуге</t>
  </si>
  <si>
    <t>Услуге одржавања аутопутева</t>
  </si>
  <si>
    <t>Усл.одржав. националних паркова и природних површ.</t>
  </si>
  <si>
    <t>Услуге очувања животне средине,науке и геод. усл.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</si>
  <si>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</si>
  <si>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</si>
  <si>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</si>
  <si>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Зидарско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</si>
  <si>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</si>
  <si>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</si>
  <si>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</si>
  <si>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</si>
  <si>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Централно грејање</t>
  </si>
  <si>
    <t>Електричне инсталације</t>
  </si>
  <si>
    <t xml:space="preserve">Остале услуге </t>
  </si>
  <si>
    <t xml:space="preserve">Текуће поправке  </t>
  </si>
  <si>
    <t>Текуће поправке и одржавање опреме</t>
  </si>
  <si>
    <t>Механичке поправке</t>
  </si>
  <si>
    <t>Поправке електричне и електронске опреме</t>
  </si>
  <si>
    <t>Намештај</t>
  </si>
  <si>
    <t>Рачунарска опрема</t>
  </si>
  <si>
    <t>Опрема за домаћинство</t>
  </si>
  <si>
    <t>Боиротехничка опрема</t>
  </si>
  <si>
    <t>Текуће поправке и одржавање опреме за образовање</t>
  </si>
  <si>
    <t>Материјал</t>
  </si>
  <si>
    <t>Административни материјал</t>
  </si>
  <si>
    <t>Канцеларијски материјал</t>
  </si>
  <si>
    <t>Цвеће и зеленило</t>
  </si>
  <si>
    <t>Материјал за пољопривреду</t>
  </si>
  <si>
    <t>Храна за животиње</t>
  </si>
  <si>
    <t>Остали материјал за пољопривреду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</si>
  <si>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</si>
  <si>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</si>
  <si>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</si>
  <si>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образовање</t>
  </si>
  <si>
    <t>Материјал за саобраћај</t>
  </si>
  <si>
    <t>Бензин</t>
  </si>
  <si>
    <t>Дизел гориво</t>
  </si>
  <si>
    <t>Материјал за очување животне средине и науку</t>
  </si>
  <si>
    <t>Остали материјал за очување животне сред.</t>
  </si>
  <si>
    <t>Материјал за образовање, културу и спорт</t>
  </si>
  <si>
    <t>Материјали за образовање</t>
  </si>
  <si>
    <t>Материјали за културу</t>
  </si>
  <si>
    <t>Медицински и лабораторијски материјал</t>
  </si>
  <si>
    <t>Материјал за домаћинство и угоститељство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</si>
  <si>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</si>
  <si>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</si>
  <si>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</si>
  <si>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 xml:space="preserve">Материјал за посебне намене </t>
  </si>
  <si>
    <t>Резервни делови</t>
  </si>
  <si>
    <t>Алат и инвентар</t>
  </si>
  <si>
    <t>Остали материјал за посебне намене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</si>
  <si>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</si>
  <si>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</si>
  <si>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</si>
  <si>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</si>
  <si>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Употреба драгоцености</t>
  </si>
  <si>
    <t>Отплате домаћих камата</t>
  </si>
  <si>
    <t>Отплата камата по осн. активираних гаранција</t>
  </si>
  <si>
    <t>Пратећи трошкови задуживања</t>
  </si>
  <si>
    <t>Дотације невладиним организацијама</t>
  </si>
  <si>
    <t>Дотације непрофитним организ.које пружају помоћ ...</t>
  </si>
  <si>
    <t>Дотације остал. непрофитним инситуцијама</t>
  </si>
  <si>
    <t>Донације спортским омладинским организацијама</t>
  </si>
  <si>
    <t>Донације осталим удружењима грађана</t>
  </si>
  <si>
    <t>Донације осталим непрофитним институцијама</t>
  </si>
  <si>
    <t>Порези,обав.таксе и казне нам.од једног нивоа вл...</t>
  </si>
  <si>
    <t>Остали порези</t>
  </si>
  <si>
    <t>Обавезне таксе</t>
  </si>
  <si>
    <t>Новчане казне</t>
  </si>
  <si>
    <t>Новчане казне и пенали по решењу судова</t>
  </si>
  <si>
    <t>Накнада штете за повреде или штет.елементарих.неп.</t>
  </si>
  <si>
    <t>Накн.штете за пов.или штет.нанету од стр.држав.орг.</t>
  </si>
  <si>
    <t>Администртивни трансфери...</t>
  </si>
  <si>
    <t>УКУПНИ ТЕКУЋИ РАСХОДИ:</t>
  </si>
  <si>
    <t>Куповина зграда и објеката</t>
  </si>
  <si>
    <t>Изградња зграда и објеката</t>
  </si>
  <si>
    <t>Складишта, силоси, гараже и слично</t>
  </si>
  <si>
    <t>Капитално одржавање зграда и објеката</t>
  </si>
  <si>
    <t>Капитално одржавање објеката за потребе образ.</t>
  </si>
  <si>
    <t>Капитално одржавање установа културе</t>
  </si>
  <si>
    <t>Пројектно планирање</t>
  </si>
  <si>
    <t>Пројектна документација</t>
  </si>
  <si>
    <t>Опрема за саобраћај</t>
  </si>
  <si>
    <t>Административна опрема</t>
  </si>
  <si>
    <t>Телефони</t>
  </si>
  <si>
    <t>Електронска опрема</t>
  </si>
  <si>
    <t>Опрема за пољопривреду</t>
  </si>
  <si>
    <t>Опрема за очување животне сред. и науку</t>
  </si>
  <si>
    <t>Мединицнска и лабораторијска опрема</t>
  </si>
  <si>
    <t>Опрема за образовање, културу и спорт</t>
  </si>
  <si>
    <t>Опрема за образовање</t>
  </si>
  <si>
    <t>Опрема за културу</t>
  </si>
  <si>
    <t>Нематеријална имовина</t>
  </si>
  <si>
    <t>Књиге у библиотеци</t>
  </si>
  <si>
    <t>УКУПНИ ИЗДАЦИ ЗА НЕФИНАНСИЈСКУ ИМОВИНУ</t>
  </si>
  <si>
    <t>Отплата главнице домаћим кредиторима</t>
  </si>
  <si>
    <t>УКУПНИ ИЗДАЦИ ЗА ОТПЛАТУ ГЛАВНИЦЕ И НАБАВКУ ФИНАНСИЈСКЕ ИМОВИНЕ</t>
  </si>
  <si>
    <t>УКУПНИ РАСХОДИ И ИЗДАЦИ</t>
  </si>
  <si>
    <t xml:space="preserve">Назив буџетског корисника: </t>
  </si>
  <si>
    <t>Потпис овлашћеног лица</t>
  </si>
  <si>
    <t>Употреба земљишта, шума, воде и рудних б.</t>
  </si>
  <si>
    <t>Донације и трансфери ост. нивоима власти</t>
  </si>
  <si>
    <t>ЗАХТЕВ ЗА ТЕКУЋЕ ИЗДАТКЕ:</t>
  </si>
  <si>
    <r>
      <t xml:space="preserve">Програм </t>
    </r>
    <r>
      <rPr>
        <sz val="11"/>
        <rFont val="Arial"/>
        <family val="2"/>
      </rPr>
      <t>(шифра и назив)</t>
    </r>
    <r>
      <rPr>
        <b/>
        <sz val="11"/>
        <rFont val="Arial"/>
        <family val="2"/>
      </rPr>
      <t xml:space="preserve">: </t>
    </r>
  </si>
  <si>
    <t xml:space="preserve">Програмска активност (шифра и назив): </t>
  </si>
  <si>
    <t>ЗАХТЕВ ЗА КАПИТАЛНЕ ИЗДАТКЕ:</t>
  </si>
  <si>
    <t>Остале дотације и трансфери</t>
  </si>
  <si>
    <t>Приходи из буџета АПВ   ИЗВОР 07</t>
  </si>
  <si>
    <t>УКУПНО</t>
  </si>
  <si>
    <t>Осигурање запослених</t>
  </si>
  <si>
    <t>Текуће поправке и одржавање  опреме за јавну безбедност</t>
  </si>
  <si>
    <t>Расходи за радну униформу</t>
  </si>
  <si>
    <t>Остале поп. и одржавање  опреме за пољопривреду</t>
  </si>
  <si>
    <t>Дрво</t>
  </si>
  <si>
    <t>ОШ "НИКОЛА ТЕСЛА" БАЧКА ТОПОЛА</t>
  </si>
  <si>
    <t>Родитељски динар за ваннаставне активности            ИЗВОР 16</t>
  </si>
  <si>
    <t>Приходи из буџета Републике ИЗВОР 01</t>
  </si>
  <si>
    <t>Накнаде за социјалну заштиту из буџета</t>
  </si>
  <si>
    <t>Исхрана и смештај ученика</t>
  </si>
  <si>
    <t>Остале накнаде за образовање</t>
  </si>
  <si>
    <t>Храна</t>
  </si>
  <si>
    <t>Средства од других нивоа власти Месна заједница ИЗВОР 07</t>
  </si>
  <si>
    <t>Средства из буџета општине  ИЗВОР 07      ИЗВОР 17</t>
  </si>
  <si>
    <t>Помоћ у случају смрти запосленог или члана уже породице</t>
  </si>
  <si>
    <t>Донације од невладиних организација и појединаца         ИЗВОР 08</t>
  </si>
  <si>
    <t>Планирање и праћење пројекта</t>
  </si>
  <si>
    <t xml:space="preserve">У  Бачкој Тополи </t>
  </si>
  <si>
    <t>Остале помоћи запосленим радницима</t>
  </si>
  <si>
    <t xml:space="preserve">  Социјални доприноси ИЗВОР 03</t>
  </si>
  <si>
    <t>ПЛАН РАСХОДА И ОСТАЛИХ ИЗДАТАКА ЗА 2024. ГОДИНУ</t>
  </si>
  <si>
    <t>Осигурање од одговорности према трећим лицима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</si>
</sst>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Ft&quot;;\-#,##0\ &quot;Ft&quot;"/>
    <numFmt numFmtId="175" formatCode="#,##0\ &quot;Ft&quot;;[Red]\-#,##0\ &quot;Ft&quot;"/>
    <numFmt numFmtId="176" formatCode="#,##0.00\ &quot;Ft&quot;;\-#,##0.00\ &quot;Ft&quot;"/>
    <numFmt numFmtId="177" formatCode="#,##0.00\ &quot;Ft&quot;;[Red]\-#,##0.00\ &quot;Ft&quot;"/>
    <numFmt numFmtId="178" formatCode="_-* #,##0\ &quot;Ft&quot;_-;\-* #,##0\ &quot;Ft&quot;_-;_-* &quot;-&quot;\ &quot;Ft&quot;_-;_-@_-"/>
    <numFmt numFmtId="179" formatCode="_-* #,##0\ _F_t_-;\-* #,##0\ _F_t_-;_-* &quot;-&quot;\ _F_t_-;_-@_-"/>
    <numFmt numFmtId="180" formatCode="_-* #,##0.00\ &quot;Ft&quot;_-;\-* #,##0.00\ &quot;Ft&quot;_-;_-* &quot;-&quot;??\ &quot;Ft&quot;_-;_-@_-"/>
    <numFmt numFmtId="181" formatCode="_-* #,##0.00\ _F_t_-;\-* #,##0.00\ _F_t_-;_-* &quot;-&quot;??\ _F_t_-;_-@_-"/>
    <numFmt numFmtId="182" formatCode="#,###,###,##0.00"/>
  </numFmts>
  <fonts count="4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182" fontId="1" fillId="0" borderId="0" xfId="0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0" fillId="0" borderId="0" xfId="0" applyBorder="1" applyAlignment="1">
      <alignment horizontal="center"/>
    </xf>
    <xf numFmtId="182" fontId="3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182" fontId="3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/>
    </xf>
    <xf numFmtId="182" fontId="0" fillId="0" borderId="12" xfId="0" applyNumberFormat="1" applyFont="1" applyBorder="1" applyAlignment="1" applyProtection="1">
      <alignment horizontal="right" vertical="center"/>
      <protection locked="0"/>
    </xf>
    <xf numFmtId="182" fontId="0" fillId="0" borderId="12" xfId="0" applyNumberFormat="1" applyBorder="1" applyAlignment="1" applyProtection="1">
      <alignment horizontal="right" vertical="center"/>
      <protection locked="0"/>
    </xf>
    <xf numFmtId="0" fontId="7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/>
    </xf>
    <xf numFmtId="0" fontId="3" fillId="0" borderId="12" xfId="0" applyFont="1" applyBorder="1" applyAlignment="1">
      <alignment shrinkToFit="1"/>
    </xf>
    <xf numFmtId="0" fontId="5" fillId="0" borderId="12" xfId="0" applyFont="1" applyBorder="1" applyAlignment="1">
      <alignment shrinkToFit="1"/>
    </xf>
    <xf numFmtId="0" fontId="5" fillId="0" borderId="12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shrinkToFit="1"/>
    </xf>
    <xf numFmtId="182" fontId="3" fillId="0" borderId="12" xfId="0" applyNumberFormat="1" applyFont="1" applyBorder="1" applyAlignment="1" applyProtection="1">
      <alignment horizontal="right" vertical="center"/>
      <protection locked="0"/>
    </xf>
    <xf numFmtId="182" fontId="2" fillId="0" borderId="12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182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wrapText="1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vertical="center"/>
    </xf>
    <xf numFmtId="182" fontId="1" fillId="34" borderId="12" xfId="0" applyNumberFormat="1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182" fontId="0" fillId="35" borderId="12" xfId="0" applyNumberFormat="1" applyFill="1" applyBorder="1" applyAlignment="1" applyProtection="1">
      <alignment horizontal="right" vertical="center"/>
      <protection locked="0"/>
    </xf>
    <xf numFmtId="182" fontId="3" fillId="35" borderId="12" xfId="0" applyNumberFormat="1" applyFont="1" applyFill="1" applyBorder="1" applyAlignment="1">
      <alignment horizontal="right" vertical="center"/>
    </xf>
    <xf numFmtId="182" fontId="0" fillId="35" borderId="12" xfId="0" applyNumberFormat="1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shrinkToFit="1"/>
    </xf>
    <xf numFmtId="0" fontId="3" fillId="35" borderId="12" xfId="0" applyFont="1" applyFill="1" applyBorder="1" applyAlignment="1">
      <alignment horizontal="left"/>
    </xf>
    <xf numFmtId="0" fontId="3" fillId="35" borderId="12" xfId="0" applyFont="1" applyFill="1" applyBorder="1" applyAlignment="1">
      <alignment/>
    </xf>
    <xf numFmtId="182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3" fillId="35" borderId="12" xfId="0" applyFont="1" applyFill="1" applyBorder="1" applyAlignment="1">
      <alignment shrinkToFit="1"/>
    </xf>
    <xf numFmtId="182" fontId="3" fillId="35" borderId="12" xfId="0" applyNumberFormat="1" applyFont="1" applyFill="1" applyBorder="1" applyAlignment="1" applyProtection="1">
      <alignment horizontal="right" vertical="center"/>
      <protection locked="0"/>
    </xf>
    <xf numFmtId="182" fontId="0" fillId="35" borderId="12" xfId="0" applyNumberFormat="1" applyFont="1" applyFill="1" applyBorder="1" applyAlignment="1" applyProtection="1">
      <alignment horizontal="right" vertical="center"/>
      <protection locked="0"/>
    </xf>
    <xf numFmtId="182" fontId="0" fillId="0" borderId="0" xfId="0" applyNumberFormat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4" fontId="0" fillId="0" borderId="0" xfId="0" applyNumberFormat="1" applyAlignment="1">
      <alignment/>
    </xf>
    <xf numFmtId="0" fontId="0" fillId="35" borderId="0" xfId="0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zoomScaleSheetLayoutView="100" workbookViewId="0" topLeftCell="A1">
      <selection activeCell="F2" sqref="F2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3" width="17.28125" style="0" customWidth="1"/>
    <col min="4" max="4" width="18.28125" style="0" hidden="1" customWidth="1"/>
    <col min="5" max="5" width="18.28125" style="0" customWidth="1"/>
    <col min="6" max="6" width="18.8515625" style="0" customWidth="1"/>
    <col min="7" max="7" width="17.00390625" style="0" customWidth="1"/>
    <col min="8" max="9" width="15.421875" style="0" hidden="1" customWidth="1"/>
    <col min="10" max="10" width="20.00390625" style="0" customWidth="1"/>
  </cols>
  <sheetData>
    <row r="1" spans="1:10" ht="25.5" customHeight="1">
      <c r="A1" s="11" t="s">
        <v>222</v>
      </c>
      <c r="B1" s="11"/>
      <c r="C1" s="11"/>
      <c r="D1" s="11"/>
      <c r="E1" s="11"/>
      <c r="F1" s="11"/>
      <c r="G1" s="11"/>
      <c r="H1" s="11"/>
      <c r="I1" s="11"/>
      <c r="J1" s="1"/>
    </row>
    <row r="2" ht="20.25" customHeight="1"/>
    <row r="3" spans="1:9" ht="21.75" customHeight="1">
      <c r="A3" s="71" t="s">
        <v>191</v>
      </c>
      <c r="B3" s="71"/>
      <c r="C3" s="10" t="s">
        <v>207</v>
      </c>
      <c r="D3" s="10"/>
      <c r="E3" s="10"/>
      <c r="F3" s="10"/>
      <c r="G3" s="9"/>
      <c r="H3" s="3"/>
      <c r="I3" s="3"/>
    </row>
    <row r="4" spans="1:9" ht="15">
      <c r="A4" s="2"/>
      <c r="B4" s="2"/>
      <c r="C4" s="3"/>
      <c r="D4" s="3"/>
      <c r="E4" s="3"/>
      <c r="F4" s="3"/>
      <c r="G4" s="3"/>
      <c r="H4" s="3"/>
      <c r="I4" s="3"/>
    </row>
    <row r="5" spans="1:10" ht="34.5" customHeight="1">
      <c r="A5" s="72" t="s">
        <v>0</v>
      </c>
      <c r="B5" s="73" t="s">
        <v>1</v>
      </c>
      <c r="C5" s="70" t="s">
        <v>215</v>
      </c>
      <c r="D5" s="70" t="s">
        <v>214</v>
      </c>
      <c r="E5" s="72" t="s">
        <v>208</v>
      </c>
      <c r="F5" s="72" t="s">
        <v>217</v>
      </c>
      <c r="G5" s="70" t="s">
        <v>209</v>
      </c>
      <c r="H5" s="70" t="s">
        <v>200</v>
      </c>
      <c r="I5" s="70" t="s">
        <v>221</v>
      </c>
      <c r="J5" s="70" t="s">
        <v>201</v>
      </c>
    </row>
    <row r="6" spans="1:10" ht="93.75" customHeight="1">
      <c r="A6" s="72"/>
      <c r="B6" s="73"/>
      <c r="C6" s="70"/>
      <c r="D6" s="70"/>
      <c r="E6" s="72"/>
      <c r="F6" s="72"/>
      <c r="G6" s="70"/>
      <c r="H6" s="70"/>
      <c r="I6" s="70"/>
      <c r="J6" s="70"/>
    </row>
    <row r="7" spans="1:10" ht="12.75">
      <c r="A7" s="20">
        <v>1</v>
      </c>
      <c r="B7" s="20">
        <v>2</v>
      </c>
      <c r="C7" s="20">
        <v>3</v>
      </c>
      <c r="D7" s="20">
        <v>4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7</v>
      </c>
    </row>
    <row r="8" spans="1:10" s="16" customFormat="1" ht="24.75" customHeight="1">
      <c r="A8" s="74" t="s">
        <v>195</v>
      </c>
      <c r="B8" s="74"/>
      <c r="C8" s="21"/>
      <c r="D8" s="21"/>
      <c r="E8" s="21"/>
      <c r="F8" s="21"/>
      <c r="G8" s="21"/>
      <c r="H8" s="21"/>
      <c r="I8" s="21"/>
      <c r="J8" s="21"/>
    </row>
    <row r="9" spans="1:10" s="15" customFormat="1" ht="24.75" customHeight="1">
      <c r="A9" s="69" t="s">
        <v>196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s="15" customFormat="1" ht="24.75" customHeight="1">
      <c r="A10" s="69" t="s">
        <v>197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s="4" customFormat="1" ht="15">
      <c r="A11" s="22">
        <v>411000</v>
      </c>
      <c r="B11" s="23" t="s">
        <v>2</v>
      </c>
      <c r="C11" s="24">
        <f aca="true" t="shared" si="0" ref="C11:I12">+C12</f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83959070</v>
      </c>
      <c r="H11" s="24">
        <f t="shared" si="0"/>
        <v>0</v>
      </c>
      <c r="I11" s="24">
        <f t="shared" si="0"/>
        <v>0</v>
      </c>
      <c r="J11" s="24">
        <f aca="true" t="shared" si="1" ref="J11:J42">SUM(C11:I11)</f>
        <v>83959070</v>
      </c>
    </row>
    <row r="12" spans="1:10" ht="15">
      <c r="A12" s="52">
        <v>411100</v>
      </c>
      <c r="B12" s="53" t="s">
        <v>2</v>
      </c>
      <c r="C12" s="56">
        <f t="shared" si="0"/>
        <v>0</v>
      </c>
      <c r="D12" s="56">
        <f t="shared" si="0"/>
        <v>0</v>
      </c>
      <c r="E12" s="56">
        <f t="shared" si="0"/>
        <v>0</v>
      </c>
      <c r="F12" s="56">
        <f t="shared" si="0"/>
        <v>0</v>
      </c>
      <c r="G12" s="56">
        <f t="shared" si="0"/>
        <v>83959070</v>
      </c>
      <c r="H12" s="56">
        <f t="shared" si="0"/>
        <v>0</v>
      </c>
      <c r="I12" s="56">
        <f t="shared" si="0"/>
        <v>0</v>
      </c>
      <c r="J12" s="55">
        <f t="shared" si="1"/>
        <v>83959070</v>
      </c>
    </row>
    <row r="13" spans="1:10" ht="15">
      <c r="A13" s="25">
        <v>411111</v>
      </c>
      <c r="B13" s="25" t="s">
        <v>3</v>
      </c>
      <c r="C13" s="26"/>
      <c r="D13" s="26"/>
      <c r="E13" s="26"/>
      <c r="F13" s="26"/>
      <c r="G13" s="26">
        <v>83959070</v>
      </c>
      <c r="H13" s="26"/>
      <c r="I13" s="26"/>
      <c r="J13" s="24">
        <f t="shared" si="1"/>
        <v>83959070</v>
      </c>
    </row>
    <row r="14" spans="1:10" s="5" customFormat="1" ht="15">
      <c r="A14" s="22">
        <v>412000</v>
      </c>
      <c r="B14" s="23" t="s">
        <v>4</v>
      </c>
      <c r="C14" s="24">
        <f aca="true" t="shared" si="2" ref="C14:H14">+C15+C17+C19</f>
        <v>0</v>
      </c>
      <c r="D14" s="24">
        <f t="shared" si="2"/>
        <v>0</v>
      </c>
      <c r="E14" s="24">
        <f t="shared" si="2"/>
        <v>0</v>
      </c>
      <c r="F14" s="24">
        <f t="shared" si="2"/>
        <v>0</v>
      </c>
      <c r="G14" s="24">
        <f t="shared" si="2"/>
        <v>12712282</v>
      </c>
      <c r="H14" s="24">
        <f t="shared" si="2"/>
        <v>0</v>
      </c>
      <c r="I14" s="24">
        <f>+I15+I17+I19</f>
        <v>0</v>
      </c>
      <c r="J14" s="24">
        <f t="shared" si="1"/>
        <v>12712282</v>
      </c>
    </row>
    <row r="15" spans="1:10" ht="15">
      <c r="A15" s="52">
        <v>412100</v>
      </c>
      <c r="B15" s="53" t="s">
        <v>5</v>
      </c>
      <c r="C15" s="54">
        <f aca="true" t="shared" si="3" ref="C15:I15">+C16</f>
        <v>0</v>
      </c>
      <c r="D15" s="54">
        <f t="shared" si="3"/>
        <v>0</v>
      </c>
      <c r="E15" s="54">
        <f t="shared" si="3"/>
        <v>0</v>
      </c>
      <c r="F15" s="54">
        <f t="shared" si="3"/>
        <v>0</v>
      </c>
      <c r="G15" s="54">
        <f t="shared" si="3"/>
        <v>8391073</v>
      </c>
      <c r="H15" s="54">
        <f t="shared" si="3"/>
        <v>0</v>
      </c>
      <c r="I15" s="54">
        <f t="shared" si="3"/>
        <v>0</v>
      </c>
      <c r="J15" s="55">
        <f t="shared" si="1"/>
        <v>8391073</v>
      </c>
    </row>
    <row r="16" spans="1:10" ht="15">
      <c r="A16" s="28">
        <v>412111</v>
      </c>
      <c r="B16" s="29" t="s">
        <v>5</v>
      </c>
      <c r="C16" s="27"/>
      <c r="D16" s="27"/>
      <c r="E16" s="27"/>
      <c r="F16" s="27"/>
      <c r="G16" s="27">
        <v>8391073</v>
      </c>
      <c r="H16" s="27"/>
      <c r="I16" s="27"/>
      <c r="J16" s="24">
        <f t="shared" si="1"/>
        <v>8391073</v>
      </c>
    </row>
    <row r="17" spans="1:10" ht="15">
      <c r="A17" s="52">
        <v>412200</v>
      </c>
      <c r="B17" s="53" t="s">
        <v>6</v>
      </c>
      <c r="C17" s="54">
        <f aca="true" t="shared" si="4" ref="C17:I17">+C18</f>
        <v>0</v>
      </c>
      <c r="D17" s="54">
        <f t="shared" si="4"/>
        <v>0</v>
      </c>
      <c r="E17" s="54">
        <f t="shared" si="4"/>
        <v>0</v>
      </c>
      <c r="F17" s="54">
        <f t="shared" si="4"/>
        <v>0</v>
      </c>
      <c r="G17" s="54">
        <f t="shared" si="4"/>
        <v>4321209</v>
      </c>
      <c r="H17" s="54">
        <f t="shared" si="4"/>
        <v>0</v>
      </c>
      <c r="I17" s="54">
        <f t="shared" si="4"/>
        <v>0</v>
      </c>
      <c r="J17" s="55">
        <f t="shared" si="1"/>
        <v>4321209</v>
      </c>
    </row>
    <row r="18" spans="1:10" ht="15">
      <c r="A18" s="30">
        <v>412211</v>
      </c>
      <c r="B18" s="25" t="s">
        <v>6</v>
      </c>
      <c r="C18" s="27"/>
      <c r="D18" s="27"/>
      <c r="E18" s="27"/>
      <c r="F18" s="27"/>
      <c r="G18" s="27">
        <v>4321209</v>
      </c>
      <c r="H18" s="27"/>
      <c r="I18" s="27"/>
      <c r="J18" s="24">
        <f t="shared" si="1"/>
        <v>4321209</v>
      </c>
    </row>
    <row r="19" spans="1:10" ht="15">
      <c r="A19" s="20">
        <v>412300</v>
      </c>
      <c r="B19" s="25" t="s">
        <v>7</v>
      </c>
      <c r="C19" s="27">
        <f aca="true" t="shared" si="5" ref="C19:I19">+C20</f>
        <v>0</v>
      </c>
      <c r="D19" s="27">
        <f t="shared" si="5"/>
        <v>0</v>
      </c>
      <c r="E19" s="27">
        <f t="shared" si="5"/>
        <v>0</v>
      </c>
      <c r="F19" s="27">
        <f t="shared" si="5"/>
        <v>0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4">
        <f t="shared" si="1"/>
        <v>0</v>
      </c>
    </row>
    <row r="20" spans="1:10" ht="15">
      <c r="A20" s="30">
        <v>412311</v>
      </c>
      <c r="B20" s="25" t="s">
        <v>7</v>
      </c>
      <c r="C20" s="27"/>
      <c r="D20" s="27"/>
      <c r="E20" s="27"/>
      <c r="F20" s="27"/>
      <c r="G20" s="27"/>
      <c r="H20" s="27"/>
      <c r="I20" s="27"/>
      <c r="J20" s="24">
        <f t="shared" si="1"/>
        <v>0</v>
      </c>
    </row>
    <row r="21" spans="1:10" s="5" customFormat="1" ht="15">
      <c r="A21" s="22">
        <v>413000</v>
      </c>
      <c r="B21" s="23" t="s">
        <v>8</v>
      </c>
      <c r="C21" s="24">
        <f aca="true" t="shared" si="6" ref="C21:I21">+C22</f>
        <v>200000</v>
      </c>
      <c r="D21" s="24">
        <f t="shared" si="6"/>
        <v>0</v>
      </c>
      <c r="E21" s="24">
        <f t="shared" si="6"/>
        <v>0</v>
      </c>
      <c r="F21" s="24">
        <f t="shared" si="6"/>
        <v>0</v>
      </c>
      <c r="G21" s="24">
        <f t="shared" si="6"/>
        <v>0</v>
      </c>
      <c r="H21" s="24">
        <f t="shared" si="6"/>
        <v>0</v>
      </c>
      <c r="I21" s="24">
        <f t="shared" si="6"/>
        <v>0</v>
      </c>
      <c r="J21" s="24">
        <f t="shared" si="1"/>
        <v>200000</v>
      </c>
    </row>
    <row r="22" spans="1:10" ht="15">
      <c r="A22" s="52">
        <v>413100</v>
      </c>
      <c r="B22" s="53" t="s">
        <v>8</v>
      </c>
      <c r="C22" s="54">
        <f aca="true" t="shared" si="7" ref="C22:H22">+C24+C23</f>
        <v>200000</v>
      </c>
      <c r="D22" s="54">
        <f t="shared" si="7"/>
        <v>0</v>
      </c>
      <c r="E22" s="54">
        <f t="shared" si="7"/>
        <v>0</v>
      </c>
      <c r="F22" s="54">
        <f t="shared" si="7"/>
        <v>0</v>
      </c>
      <c r="G22" s="54">
        <f t="shared" si="7"/>
        <v>0</v>
      </c>
      <c r="H22" s="54">
        <f t="shared" si="7"/>
        <v>0</v>
      </c>
      <c r="I22" s="54">
        <f>+I24+I23</f>
        <v>0</v>
      </c>
      <c r="J22" s="55">
        <f t="shared" si="1"/>
        <v>200000</v>
      </c>
    </row>
    <row r="23" spans="1:10" ht="15">
      <c r="A23" s="30">
        <v>413142</v>
      </c>
      <c r="B23" s="25" t="s">
        <v>9</v>
      </c>
      <c r="C23" s="27"/>
      <c r="D23" s="27"/>
      <c r="E23" s="27"/>
      <c r="F23" s="27"/>
      <c r="G23" s="27"/>
      <c r="H23" s="27"/>
      <c r="I23" s="27"/>
      <c r="J23" s="24">
        <f t="shared" si="1"/>
        <v>0</v>
      </c>
    </row>
    <row r="24" spans="1:10" ht="15">
      <c r="A24" s="30">
        <v>413151</v>
      </c>
      <c r="B24" s="25" t="s">
        <v>10</v>
      </c>
      <c r="C24" s="27">
        <v>200000</v>
      </c>
      <c r="D24" s="27"/>
      <c r="E24" s="27"/>
      <c r="F24" s="27"/>
      <c r="G24" s="27"/>
      <c r="H24" s="27"/>
      <c r="I24" s="27"/>
      <c r="J24" s="24">
        <f t="shared" si="1"/>
        <v>200000</v>
      </c>
    </row>
    <row r="25" spans="1:10" s="5" customFormat="1" ht="15">
      <c r="A25" s="22">
        <v>414000</v>
      </c>
      <c r="B25" s="23" t="s">
        <v>11</v>
      </c>
      <c r="C25" s="24">
        <f aca="true" t="shared" si="8" ref="C25:H25">+C26+C29+C31+C34</f>
        <v>200000</v>
      </c>
      <c r="D25" s="24">
        <f t="shared" si="8"/>
        <v>0</v>
      </c>
      <c r="E25" s="24">
        <f t="shared" si="8"/>
        <v>0</v>
      </c>
      <c r="F25" s="24">
        <f t="shared" si="8"/>
        <v>0</v>
      </c>
      <c r="G25" s="24">
        <f t="shared" si="8"/>
        <v>738000</v>
      </c>
      <c r="H25" s="24">
        <f t="shared" si="8"/>
        <v>0</v>
      </c>
      <c r="I25" s="24">
        <f>+I26+I29+I31+I34</f>
        <v>0</v>
      </c>
      <c r="J25" s="24">
        <f t="shared" si="1"/>
        <v>938000</v>
      </c>
    </row>
    <row r="26" spans="1:10" ht="15">
      <c r="A26" s="52">
        <v>414100</v>
      </c>
      <c r="B26" s="53" t="s">
        <v>12</v>
      </c>
      <c r="C26" s="54">
        <f aca="true" t="shared" si="9" ref="C26:H26">+C27+C28</f>
        <v>0</v>
      </c>
      <c r="D26" s="54">
        <f t="shared" si="9"/>
        <v>0</v>
      </c>
      <c r="E26" s="54">
        <f t="shared" si="9"/>
        <v>0</v>
      </c>
      <c r="F26" s="54">
        <f t="shared" si="9"/>
        <v>0</v>
      </c>
      <c r="G26" s="54">
        <f t="shared" si="9"/>
        <v>738000</v>
      </c>
      <c r="H26" s="54">
        <f t="shared" si="9"/>
        <v>0</v>
      </c>
      <c r="I26" s="54">
        <f>+I27+I28</f>
        <v>0</v>
      </c>
      <c r="J26" s="55">
        <f t="shared" si="1"/>
        <v>738000</v>
      </c>
    </row>
    <row r="27" spans="1:10" ht="15">
      <c r="A27" s="30">
        <v>414111</v>
      </c>
      <c r="B27" s="25" t="s">
        <v>13</v>
      </c>
      <c r="C27" s="27"/>
      <c r="D27" s="27"/>
      <c r="E27" s="27"/>
      <c r="F27" s="27"/>
      <c r="G27" s="27"/>
      <c r="H27" s="27"/>
      <c r="I27" s="27"/>
      <c r="J27" s="24">
        <f t="shared" si="1"/>
        <v>0</v>
      </c>
    </row>
    <row r="28" spans="1:10" ht="15">
      <c r="A28" s="30">
        <v>414121</v>
      </c>
      <c r="B28" s="25" t="s">
        <v>14</v>
      </c>
      <c r="C28" s="27"/>
      <c r="D28" s="27"/>
      <c r="E28" s="27"/>
      <c r="F28" s="27"/>
      <c r="G28" s="27">
        <v>738000</v>
      </c>
      <c r="H28" s="27"/>
      <c r="I28" s="27"/>
      <c r="J28" s="24">
        <f t="shared" si="1"/>
        <v>738000</v>
      </c>
    </row>
    <row r="29" spans="1:10" ht="15">
      <c r="A29" s="20">
        <v>414200</v>
      </c>
      <c r="B29" s="25" t="s">
        <v>15</v>
      </c>
      <c r="C29" s="26">
        <f aca="true" t="shared" si="10" ref="C29:I29">+C30</f>
        <v>0</v>
      </c>
      <c r="D29" s="26">
        <f t="shared" si="10"/>
        <v>0</v>
      </c>
      <c r="E29" s="26">
        <f t="shared" si="10"/>
        <v>0</v>
      </c>
      <c r="F29" s="26">
        <f t="shared" si="10"/>
        <v>0</v>
      </c>
      <c r="G29" s="26">
        <f t="shared" si="10"/>
        <v>0</v>
      </c>
      <c r="H29" s="26">
        <f t="shared" si="10"/>
        <v>0</v>
      </c>
      <c r="I29" s="26">
        <f t="shared" si="10"/>
        <v>0</v>
      </c>
      <c r="J29" s="24">
        <f t="shared" si="1"/>
        <v>0</v>
      </c>
    </row>
    <row r="30" spans="1:10" ht="15">
      <c r="A30" s="30">
        <v>414211</v>
      </c>
      <c r="B30" s="25" t="s">
        <v>15</v>
      </c>
      <c r="C30" s="27"/>
      <c r="D30" s="27"/>
      <c r="E30" s="27"/>
      <c r="F30" s="27"/>
      <c r="G30" s="27"/>
      <c r="H30" s="27"/>
      <c r="I30" s="27"/>
      <c r="J30" s="24">
        <f t="shared" si="1"/>
        <v>0</v>
      </c>
    </row>
    <row r="31" spans="1:10" ht="15">
      <c r="A31" s="52">
        <v>414300</v>
      </c>
      <c r="B31" s="53" t="s">
        <v>16</v>
      </c>
      <c r="C31" s="54">
        <f aca="true" t="shared" si="11" ref="C31:H31">+C32+C33</f>
        <v>100000</v>
      </c>
      <c r="D31" s="54">
        <f t="shared" si="11"/>
        <v>0</v>
      </c>
      <c r="E31" s="54">
        <f t="shared" si="11"/>
        <v>0</v>
      </c>
      <c r="F31" s="54">
        <f t="shared" si="11"/>
        <v>0</v>
      </c>
      <c r="G31" s="54">
        <f t="shared" si="11"/>
        <v>0</v>
      </c>
      <c r="H31" s="54">
        <f t="shared" si="11"/>
        <v>0</v>
      </c>
      <c r="I31" s="54">
        <f>+I32+I33</f>
        <v>0</v>
      </c>
      <c r="J31" s="55">
        <f t="shared" si="1"/>
        <v>100000</v>
      </c>
    </row>
    <row r="32" spans="1:10" ht="15">
      <c r="A32" s="30">
        <v>414311</v>
      </c>
      <c r="B32" s="25" t="s">
        <v>17</v>
      </c>
      <c r="C32" s="27"/>
      <c r="D32" s="27"/>
      <c r="E32" s="27"/>
      <c r="F32" s="27"/>
      <c r="G32" s="27">
        <v>0</v>
      </c>
      <c r="H32" s="27"/>
      <c r="I32" s="27"/>
      <c r="J32" s="24">
        <f t="shared" si="1"/>
        <v>0</v>
      </c>
    </row>
    <row r="33" spans="1:10" ht="24">
      <c r="A33" s="65">
        <v>414314</v>
      </c>
      <c r="B33" s="66" t="s">
        <v>216</v>
      </c>
      <c r="C33" s="27">
        <v>100000</v>
      </c>
      <c r="D33" s="27"/>
      <c r="E33" s="27"/>
      <c r="F33" s="27"/>
      <c r="G33" s="27"/>
      <c r="H33" s="27"/>
      <c r="I33" s="27"/>
      <c r="J33" s="24">
        <f t="shared" si="1"/>
        <v>100000</v>
      </c>
    </row>
    <row r="34" spans="1:10" ht="15">
      <c r="A34" s="52">
        <v>414400</v>
      </c>
      <c r="B34" s="53" t="s">
        <v>18</v>
      </c>
      <c r="C34" s="54">
        <f>+C35+C36</f>
        <v>100000</v>
      </c>
      <c r="D34" s="54">
        <f aca="true" t="shared" si="12" ref="D34:I34">+D35+D36</f>
        <v>0</v>
      </c>
      <c r="E34" s="54">
        <f t="shared" si="12"/>
        <v>0</v>
      </c>
      <c r="F34" s="54">
        <f t="shared" si="12"/>
        <v>0</v>
      </c>
      <c r="G34" s="54">
        <f t="shared" si="12"/>
        <v>0</v>
      </c>
      <c r="H34" s="54">
        <f t="shared" si="12"/>
        <v>0</v>
      </c>
      <c r="I34" s="54">
        <f t="shared" si="12"/>
        <v>0</v>
      </c>
      <c r="J34" s="55">
        <f t="shared" si="1"/>
        <v>100000</v>
      </c>
    </row>
    <row r="35" spans="1:10" ht="15">
      <c r="A35" s="30">
        <v>414411</v>
      </c>
      <c r="B35" s="25" t="s">
        <v>18</v>
      </c>
      <c r="C35" s="27">
        <v>100000</v>
      </c>
      <c r="D35" s="27"/>
      <c r="E35" s="27"/>
      <c r="F35" s="27"/>
      <c r="G35" s="27"/>
      <c r="H35" s="27"/>
      <c r="I35" s="27"/>
      <c r="J35" s="24">
        <f t="shared" si="1"/>
        <v>100000</v>
      </c>
    </row>
    <row r="36" spans="1:10" ht="15">
      <c r="A36" s="30">
        <v>414419</v>
      </c>
      <c r="B36" s="25" t="s">
        <v>220</v>
      </c>
      <c r="C36" s="27">
        <v>0</v>
      </c>
      <c r="D36" s="27"/>
      <c r="E36" s="27"/>
      <c r="F36" s="27"/>
      <c r="G36" s="27"/>
      <c r="H36" s="27"/>
      <c r="I36" s="27"/>
      <c r="J36" s="24">
        <f t="shared" si="1"/>
        <v>0</v>
      </c>
    </row>
    <row r="37" spans="1:10" s="5" customFormat="1" ht="15">
      <c r="A37" s="22">
        <v>415000</v>
      </c>
      <c r="B37" s="23" t="s">
        <v>19</v>
      </c>
      <c r="C37" s="24">
        <f aca="true" t="shared" si="13" ref="C37:I38">+C38</f>
        <v>3000000</v>
      </c>
      <c r="D37" s="24">
        <f t="shared" si="13"/>
        <v>0</v>
      </c>
      <c r="E37" s="24">
        <f t="shared" si="13"/>
        <v>0</v>
      </c>
      <c r="F37" s="24">
        <f t="shared" si="13"/>
        <v>0</v>
      </c>
      <c r="G37" s="24">
        <f t="shared" si="13"/>
        <v>0</v>
      </c>
      <c r="H37" s="24">
        <f t="shared" si="13"/>
        <v>0</v>
      </c>
      <c r="I37" s="24">
        <f t="shared" si="13"/>
        <v>0</v>
      </c>
      <c r="J37" s="24">
        <f t="shared" si="1"/>
        <v>3000000</v>
      </c>
    </row>
    <row r="38" spans="1:10" ht="15">
      <c r="A38" s="52">
        <v>415100</v>
      </c>
      <c r="B38" s="53" t="s">
        <v>19</v>
      </c>
      <c r="C38" s="54">
        <f t="shared" si="13"/>
        <v>3000000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 t="shared" si="13"/>
        <v>0</v>
      </c>
      <c r="J38" s="55">
        <f t="shared" si="1"/>
        <v>3000000</v>
      </c>
    </row>
    <row r="39" spans="1:10" ht="15">
      <c r="A39" s="30">
        <v>415112</v>
      </c>
      <c r="B39" s="25" t="s">
        <v>20</v>
      </c>
      <c r="C39" s="27">
        <v>3000000</v>
      </c>
      <c r="D39" s="27"/>
      <c r="E39" s="27"/>
      <c r="F39" s="27"/>
      <c r="G39" s="27"/>
      <c r="H39" s="27"/>
      <c r="I39" s="27"/>
      <c r="J39" s="24">
        <f t="shared" si="1"/>
        <v>3000000</v>
      </c>
    </row>
    <row r="40" spans="1:10" s="5" customFormat="1" ht="15">
      <c r="A40" s="22">
        <v>416000</v>
      </c>
      <c r="B40" s="31" t="s">
        <v>21</v>
      </c>
      <c r="C40" s="24">
        <f aca="true" t="shared" si="14" ref="C40:I40">+C41</f>
        <v>1800000</v>
      </c>
      <c r="D40" s="24">
        <f t="shared" si="14"/>
        <v>0</v>
      </c>
      <c r="E40" s="24">
        <f t="shared" si="14"/>
        <v>0</v>
      </c>
      <c r="F40" s="24">
        <f t="shared" si="14"/>
        <v>0</v>
      </c>
      <c r="G40" s="24">
        <f t="shared" si="14"/>
        <v>0</v>
      </c>
      <c r="H40" s="24">
        <f t="shared" si="14"/>
        <v>0</v>
      </c>
      <c r="I40" s="24">
        <f t="shared" si="14"/>
        <v>0</v>
      </c>
      <c r="J40" s="24">
        <f t="shared" si="1"/>
        <v>1800000</v>
      </c>
    </row>
    <row r="41" spans="1:10" ht="15">
      <c r="A41" s="52">
        <v>416100</v>
      </c>
      <c r="B41" s="57" t="s">
        <v>21</v>
      </c>
      <c r="C41" s="54">
        <f aca="true" t="shared" si="15" ref="C41:H41">C42+C43</f>
        <v>1800000</v>
      </c>
      <c r="D41" s="54">
        <f t="shared" si="15"/>
        <v>0</v>
      </c>
      <c r="E41" s="54">
        <f t="shared" si="15"/>
        <v>0</v>
      </c>
      <c r="F41" s="54">
        <f t="shared" si="15"/>
        <v>0</v>
      </c>
      <c r="G41" s="54">
        <f t="shared" si="15"/>
        <v>0</v>
      </c>
      <c r="H41" s="54">
        <f t="shared" si="15"/>
        <v>0</v>
      </c>
      <c r="I41" s="54">
        <f>I42+I43</f>
        <v>0</v>
      </c>
      <c r="J41" s="55">
        <f t="shared" si="1"/>
        <v>1800000</v>
      </c>
    </row>
    <row r="42" spans="1:10" ht="15">
      <c r="A42" s="30">
        <v>416111</v>
      </c>
      <c r="B42" s="32" t="s">
        <v>22</v>
      </c>
      <c r="C42" s="27">
        <v>1800000</v>
      </c>
      <c r="D42" s="27"/>
      <c r="E42" s="27"/>
      <c r="F42" s="27"/>
      <c r="G42" s="27"/>
      <c r="H42" s="27"/>
      <c r="I42" s="27"/>
      <c r="J42" s="24">
        <f t="shared" si="1"/>
        <v>1800000</v>
      </c>
    </row>
    <row r="43" spans="1:10" ht="15">
      <c r="A43" s="30">
        <v>416112</v>
      </c>
      <c r="B43" s="32" t="s">
        <v>23</v>
      </c>
      <c r="C43" s="27"/>
      <c r="D43" s="27"/>
      <c r="E43" s="27"/>
      <c r="F43" s="27"/>
      <c r="G43" s="27"/>
      <c r="H43" s="27"/>
      <c r="I43" s="27"/>
      <c r="J43" s="24">
        <f aca="true" t="shared" si="16" ref="J43:J75">SUM(C43:I43)</f>
        <v>0</v>
      </c>
    </row>
    <row r="44" spans="1:10" s="5" customFormat="1" ht="15">
      <c r="A44" s="22">
        <v>421000</v>
      </c>
      <c r="B44" s="23" t="s">
        <v>24</v>
      </c>
      <c r="C44" s="24">
        <f aca="true" t="shared" si="17" ref="C44:H44">+C45+C48+C54+C58+C63+C69</f>
        <v>5703000</v>
      </c>
      <c r="D44" s="24">
        <f t="shared" si="17"/>
        <v>0</v>
      </c>
      <c r="E44" s="24">
        <f t="shared" si="17"/>
        <v>245000</v>
      </c>
      <c r="F44" s="24">
        <f t="shared" si="17"/>
        <v>2000</v>
      </c>
      <c r="G44" s="24">
        <f t="shared" si="17"/>
        <v>0</v>
      </c>
      <c r="H44" s="24">
        <f t="shared" si="17"/>
        <v>0</v>
      </c>
      <c r="I44" s="24">
        <f>+I45+I48+I54+I58+I63+I69</f>
        <v>0</v>
      </c>
      <c r="J44" s="24">
        <f t="shared" si="16"/>
        <v>5950000</v>
      </c>
    </row>
    <row r="45" spans="1:10" ht="15">
      <c r="A45" s="52">
        <v>421100</v>
      </c>
      <c r="B45" s="53" t="s">
        <v>25</v>
      </c>
      <c r="C45" s="54">
        <f aca="true" t="shared" si="18" ref="C45:H45">+C46+C47</f>
        <v>120000</v>
      </c>
      <c r="D45" s="54">
        <f t="shared" si="18"/>
        <v>0</v>
      </c>
      <c r="E45" s="54">
        <f t="shared" si="18"/>
        <v>15000</v>
      </c>
      <c r="F45" s="54">
        <f t="shared" si="18"/>
        <v>2000</v>
      </c>
      <c r="G45" s="54">
        <f t="shared" si="18"/>
        <v>0</v>
      </c>
      <c r="H45" s="54">
        <f t="shared" si="18"/>
        <v>0</v>
      </c>
      <c r="I45" s="54">
        <f>+I46+I47</f>
        <v>0</v>
      </c>
      <c r="J45" s="55">
        <f t="shared" si="16"/>
        <v>137000</v>
      </c>
    </row>
    <row r="46" spans="1:10" ht="15">
      <c r="A46" s="30">
        <v>421111</v>
      </c>
      <c r="B46" s="25" t="s">
        <v>26</v>
      </c>
      <c r="C46" s="27">
        <v>120000</v>
      </c>
      <c r="D46" s="27"/>
      <c r="E46" s="27">
        <v>15000</v>
      </c>
      <c r="F46" s="27">
        <v>2000</v>
      </c>
      <c r="G46" s="27"/>
      <c r="H46" s="27"/>
      <c r="I46" s="27"/>
      <c r="J46" s="24">
        <f t="shared" si="16"/>
        <v>137000</v>
      </c>
    </row>
    <row r="47" spans="1:10" ht="15">
      <c r="A47" s="30">
        <v>421121</v>
      </c>
      <c r="B47" s="25" t="s">
        <v>27</v>
      </c>
      <c r="C47" s="27"/>
      <c r="D47" s="27"/>
      <c r="E47" s="27"/>
      <c r="F47" s="27"/>
      <c r="G47" s="27"/>
      <c r="H47" s="27"/>
      <c r="I47" s="27"/>
      <c r="J47" s="24">
        <f t="shared" si="16"/>
        <v>0</v>
      </c>
    </row>
    <row r="48" spans="1:10" ht="15">
      <c r="A48" s="52">
        <v>421200</v>
      </c>
      <c r="B48" s="53" t="s">
        <v>28</v>
      </c>
      <c r="C48" s="54">
        <f>+C49+C50+C51+C53+C52</f>
        <v>5000000</v>
      </c>
      <c r="D48" s="54">
        <f aca="true" t="shared" si="19" ref="D48:I48">+D49+D50+D51+D53</f>
        <v>0</v>
      </c>
      <c r="E48" s="54">
        <f t="shared" si="19"/>
        <v>0</v>
      </c>
      <c r="F48" s="54">
        <f t="shared" si="19"/>
        <v>0</v>
      </c>
      <c r="G48" s="54">
        <f t="shared" si="19"/>
        <v>0</v>
      </c>
      <c r="H48" s="54">
        <f t="shared" si="19"/>
        <v>0</v>
      </c>
      <c r="I48" s="54">
        <f t="shared" si="19"/>
        <v>0</v>
      </c>
      <c r="J48" s="55">
        <f t="shared" si="16"/>
        <v>5000000</v>
      </c>
    </row>
    <row r="49" spans="1:10" ht="15">
      <c r="A49" s="30">
        <v>421211</v>
      </c>
      <c r="B49" s="25" t="s">
        <v>29</v>
      </c>
      <c r="C49" s="27">
        <v>2000000</v>
      </c>
      <c r="D49" s="27"/>
      <c r="E49" s="27"/>
      <c r="F49" s="27"/>
      <c r="G49" s="27"/>
      <c r="H49" s="27"/>
      <c r="I49" s="27"/>
      <c r="J49" s="24">
        <f t="shared" si="16"/>
        <v>2000000</v>
      </c>
    </row>
    <row r="50" spans="1:10" ht="15">
      <c r="A50" s="33">
        <v>421221</v>
      </c>
      <c r="B50" s="25" t="s">
        <v>30</v>
      </c>
      <c r="C50" s="27">
        <v>3000000</v>
      </c>
      <c r="D50" s="27"/>
      <c r="E50" s="27"/>
      <c r="F50" s="27"/>
      <c r="G50" s="27"/>
      <c r="H50" s="27"/>
      <c r="I50" s="27"/>
      <c r="J50" s="24">
        <f t="shared" si="16"/>
        <v>3000000</v>
      </c>
    </row>
    <row r="51" spans="1:10" ht="15">
      <c r="A51" s="33">
        <v>421222</v>
      </c>
      <c r="B51" s="25" t="s">
        <v>31</v>
      </c>
      <c r="C51" s="27"/>
      <c r="D51" s="27"/>
      <c r="E51" s="27"/>
      <c r="F51" s="27"/>
      <c r="G51" s="27"/>
      <c r="H51" s="27"/>
      <c r="I51" s="27"/>
      <c r="J51" s="24">
        <f t="shared" si="16"/>
        <v>0</v>
      </c>
    </row>
    <row r="52" spans="1:10" ht="15">
      <c r="A52" s="33">
        <v>421223</v>
      </c>
      <c r="B52" s="25" t="s">
        <v>206</v>
      </c>
      <c r="C52" s="27"/>
      <c r="D52" s="27"/>
      <c r="E52" s="27"/>
      <c r="F52" s="27"/>
      <c r="G52" s="27"/>
      <c r="H52" s="27"/>
      <c r="I52" s="27"/>
      <c r="J52" s="24">
        <f t="shared" si="16"/>
        <v>0</v>
      </c>
    </row>
    <row r="53" spans="1:10" ht="15">
      <c r="A53" s="33">
        <v>421224</v>
      </c>
      <c r="B53" s="25" t="s">
        <v>32</v>
      </c>
      <c r="C53" s="27"/>
      <c r="D53" s="27"/>
      <c r="E53" s="27"/>
      <c r="F53" s="27"/>
      <c r="G53" s="27"/>
      <c r="H53" s="27"/>
      <c r="I53" s="27"/>
      <c r="J53" s="24">
        <f t="shared" si="16"/>
        <v>0</v>
      </c>
    </row>
    <row r="54" spans="1:10" ht="15">
      <c r="A54" s="52">
        <v>421300</v>
      </c>
      <c r="B54" s="53" t="s">
        <v>33</v>
      </c>
      <c r="C54" s="54">
        <f aca="true" t="shared" si="20" ref="C54:H54">+C55+C56+C57</f>
        <v>400000</v>
      </c>
      <c r="D54" s="54">
        <f t="shared" si="20"/>
        <v>0</v>
      </c>
      <c r="E54" s="54">
        <f t="shared" si="20"/>
        <v>0</v>
      </c>
      <c r="F54" s="54">
        <f t="shared" si="20"/>
        <v>0</v>
      </c>
      <c r="G54" s="54">
        <f t="shared" si="20"/>
        <v>0</v>
      </c>
      <c r="H54" s="54">
        <f t="shared" si="20"/>
        <v>0</v>
      </c>
      <c r="I54" s="54">
        <f>+I55+I56+I57</f>
        <v>0</v>
      </c>
      <c r="J54" s="55">
        <f t="shared" si="16"/>
        <v>400000</v>
      </c>
    </row>
    <row r="55" spans="1:10" ht="15">
      <c r="A55" s="30">
        <v>421311</v>
      </c>
      <c r="B55" s="25" t="s">
        <v>34</v>
      </c>
      <c r="C55" s="27">
        <v>121000</v>
      </c>
      <c r="D55" s="27"/>
      <c r="E55" s="27"/>
      <c r="F55" s="27"/>
      <c r="G55" s="27"/>
      <c r="H55" s="27"/>
      <c r="I55" s="27"/>
      <c r="J55" s="24">
        <f t="shared" si="16"/>
        <v>121000</v>
      </c>
    </row>
    <row r="56" spans="1:10" ht="15">
      <c r="A56" s="30">
        <v>421321</v>
      </c>
      <c r="B56" s="25" t="s">
        <v>35</v>
      </c>
      <c r="C56" s="27">
        <v>20000</v>
      </c>
      <c r="D56" s="27"/>
      <c r="E56" s="27"/>
      <c r="F56" s="27"/>
      <c r="G56" s="27"/>
      <c r="H56" s="27"/>
      <c r="I56" s="27"/>
      <c r="J56" s="24">
        <f t="shared" si="16"/>
        <v>20000</v>
      </c>
    </row>
    <row r="57" spans="1:10" ht="15">
      <c r="A57" s="30">
        <v>421324</v>
      </c>
      <c r="B57" s="25" t="s">
        <v>36</v>
      </c>
      <c r="C57" s="27">
        <v>259000</v>
      </c>
      <c r="D57" s="27"/>
      <c r="E57" s="27"/>
      <c r="F57" s="27"/>
      <c r="G57" s="27"/>
      <c r="H57" s="27"/>
      <c r="I57" s="27"/>
      <c r="J57" s="24">
        <f t="shared" si="16"/>
        <v>259000</v>
      </c>
    </row>
    <row r="58" spans="1:10" ht="15">
      <c r="A58" s="52">
        <v>421400</v>
      </c>
      <c r="B58" s="53" t="s">
        <v>37</v>
      </c>
      <c r="C58" s="54">
        <f aca="true" t="shared" si="21" ref="C58:H58">+C59+C60+C61+C62</f>
        <v>103000</v>
      </c>
      <c r="D58" s="54">
        <f t="shared" si="21"/>
        <v>0</v>
      </c>
      <c r="E58" s="54">
        <f t="shared" si="21"/>
        <v>0</v>
      </c>
      <c r="F58" s="54">
        <f t="shared" si="21"/>
        <v>0</v>
      </c>
      <c r="G58" s="54">
        <f t="shared" si="21"/>
        <v>0</v>
      </c>
      <c r="H58" s="54">
        <f t="shared" si="21"/>
        <v>0</v>
      </c>
      <c r="I58" s="54">
        <f>+I59+I60+I61+I62</f>
        <v>0</v>
      </c>
      <c r="J58" s="55">
        <f t="shared" si="16"/>
        <v>103000</v>
      </c>
    </row>
    <row r="59" spans="1:10" ht="15">
      <c r="A59" s="30">
        <v>421411</v>
      </c>
      <c r="B59" s="25" t="s">
        <v>38</v>
      </c>
      <c r="C59" s="27">
        <v>45000</v>
      </c>
      <c r="D59" s="27"/>
      <c r="E59" s="27"/>
      <c r="F59" s="27"/>
      <c r="G59" s="27"/>
      <c r="H59" s="27"/>
      <c r="I59" s="27"/>
      <c r="J59" s="24">
        <f t="shared" si="16"/>
        <v>45000</v>
      </c>
    </row>
    <row r="60" spans="1:10" ht="15">
      <c r="A60" s="30">
        <v>421412</v>
      </c>
      <c r="B60" s="25" t="s">
        <v>39</v>
      </c>
      <c r="C60" s="27">
        <v>28000</v>
      </c>
      <c r="D60" s="27"/>
      <c r="E60" s="27"/>
      <c r="F60" s="27"/>
      <c r="G60" s="27"/>
      <c r="H60" s="27"/>
      <c r="I60" s="27"/>
      <c r="J60" s="24">
        <f t="shared" si="16"/>
        <v>28000</v>
      </c>
    </row>
    <row r="61" spans="1:10" ht="15">
      <c r="A61" s="30">
        <v>421414</v>
      </c>
      <c r="B61" s="25" t="s">
        <v>40</v>
      </c>
      <c r="C61" s="27">
        <v>0</v>
      </c>
      <c r="D61" s="27"/>
      <c r="E61" s="27"/>
      <c r="F61" s="27"/>
      <c r="G61" s="27"/>
      <c r="H61" s="27"/>
      <c r="I61" s="27"/>
      <c r="J61" s="24">
        <f t="shared" si="16"/>
        <v>0</v>
      </c>
    </row>
    <row r="62" spans="1:10" ht="15">
      <c r="A62" s="30">
        <v>421421</v>
      </c>
      <c r="B62" s="25" t="s">
        <v>41</v>
      </c>
      <c r="C62" s="27">
        <v>30000</v>
      </c>
      <c r="D62" s="27"/>
      <c r="E62" s="27"/>
      <c r="F62" s="27"/>
      <c r="G62" s="27"/>
      <c r="H62" s="27"/>
      <c r="I62" s="27"/>
      <c r="J62" s="24">
        <f t="shared" si="16"/>
        <v>30000</v>
      </c>
    </row>
    <row r="63" spans="1:10" ht="15">
      <c r="A63" s="52">
        <v>421500</v>
      </c>
      <c r="B63" s="53" t="s">
        <v>42</v>
      </c>
      <c r="C63" s="54">
        <f>+C64+C65+C67+C66+C68</f>
        <v>80000</v>
      </c>
      <c r="D63" s="54">
        <f aca="true" t="shared" si="22" ref="D63:I63">+D64+D65+D67+D66+D68</f>
        <v>0</v>
      </c>
      <c r="E63" s="54">
        <f t="shared" si="22"/>
        <v>230000</v>
      </c>
      <c r="F63" s="54">
        <f t="shared" si="22"/>
        <v>0</v>
      </c>
      <c r="G63" s="54">
        <f t="shared" si="22"/>
        <v>0</v>
      </c>
      <c r="H63" s="54">
        <f t="shared" si="22"/>
        <v>0</v>
      </c>
      <c r="I63" s="54">
        <f t="shared" si="22"/>
        <v>0</v>
      </c>
      <c r="J63" s="55">
        <f t="shared" si="16"/>
        <v>310000</v>
      </c>
    </row>
    <row r="64" spans="1:10" ht="15">
      <c r="A64" s="30">
        <v>421511</v>
      </c>
      <c r="B64" s="25" t="s">
        <v>43</v>
      </c>
      <c r="C64" s="27"/>
      <c r="D64" s="27"/>
      <c r="E64" s="27"/>
      <c r="F64" s="27"/>
      <c r="G64" s="27"/>
      <c r="H64" s="27"/>
      <c r="I64" s="27"/>
      <c r="J64" s="24">
        <f t="shared" si="16"/>
        <v>0</v>
      </c>
    </row>
    <row r="65" spans="1:10" ht="15">
      <c r="A65" s="30">
        <v>421512</v>
      </c>
      <c r="B65" s="25" t="s">
        <v>44</v>
      </c>
      <c r="C65" s="27"/>
      <c r="D65" s="27"/>
      <c r="E65" s="27"/>
      <c r="F65" s="27"/>
      <c r="G65" s="27"/>
      <c r="H65" s="27"/>
      <c r="I65" s="27"/>
      <c r="J65" s="24">
        <f t="shared" si="16"/>
        <v>0</v>
      </c>
    </row>
    <row r="66" spans="1:10" ht="15">
      <c r="A66" s="30">
        <v>421513</v>
      </c>
      <c r="B66" s="25" t="s">
        <v>45</v>
      </c>
      <c r="C66" s="27"/>
      <c r="D66" s="27"/>
      <c r="E66" s="27"/>
      <c r="F66" s="27"/>
      <c r="G66" s="27"/>
      <c r="H66" s="27"/>
      <c r="I66" s="27"/>
      <c r="J66" s="24">
        <f t="shared" si="16"/>
        <v>0</v>
      </c>
    </row>
    <row r="67" spans="1:10" ht="15">
      <c r="A67" s="30">
        <v>421521</v>
      </c>
      <c r="B67" s="25" t="s">
        <v>202</v>
      </c>
      <c r="C67" s="27">
        <v>80000</v>
      </c>
      <c r="D67" s="27"/>
      <c r="E67" s="27"/>
      <c r="F67" s="27"/>
      <c r="G67" s="27"/>
      <c r="H67" s="27"/>
      <c r="I67" s="27"/>
      <c r="J67" s="24">
        <f t="shared" si="16"/>
        <v>80000</v>
      </c>
    </row>
    <row r="68" spans="1:10" ht="15">
      <c r="A68" s="30">
        <v>421523</v>
      </c>
      <c r="B68" s="25" t="s">
        <v>223</v>
      </c>
      <c r="C68" s="27"/>
      <c r="D68" s="27"/>
      <c r="E68" s="27">
        <v>230000</v>
      </c>
      <c r="F68" s="27"/>
      <c r="G68" s="27"/>
      <c r="H68" s="27"/>
      <c r="I68" s="27"/>
      <c r="J68" s="24">
        <f t="shared" si="16"/>
        <v>230000</v>
      </c>
    </row>
    <row r="69" spans="1:10" ht="15">
      <c r="A69" s="20">
        <v>421600</v>
      </c>
      <c r="B69" s="25" t="s">
        <v>46</v>
      </c>
      <c r="C69" s="27">
        <f aca="true" t="shared" si="23" ref="C69:I69">+C70</f>
        <v>0</v>
      </c>
      <c r="D69" s="27">
        <f t="shared" si="23"/>
        <v>0</v>
      </c>
      <c r="E69" s="27">
        <f t="shared" si="23"/>
        <v>0</v>
      </c>
      <c r="F69" s="27">
        <f t="shared" si="23"/>
        <v>0</v>
      </c>
      <c r="G69" s="27">
        <f t="shared" si="23"/>
        <v>0</v>
      </c>
      <c r="H69" s="27">
        <f t="shared" si="23"/>
        <v>0</v>
      </c>
      <c r="I69" s="27">
        <f t="shared" si="23"/>
        <v>0</v>
      </c>
      <c r="J69" s="24">
        <f t="shared" si="16"/>
        <v>0</v>
      </c>
    </row>
    <row r="70" spans="1:10" ht="15">
      <c r="A70" s="30">
        <v>421611</v>
      </c>
      <c r="B70" s="25" t="s">
        <v>47</v>
      </c>
      <c r="C70" s="27"/>
      <c r="D70" s="27"/>
      <c r="E70" s="27"/>
      <c r="F70" s="27"/>
      <c r="G70" s="27"/>
      <c r="H70" s="27"/>
      <c r="I70" s="27"/>
      <c r="J70" s="24">
        <f t="shared" si="16"/>
        <v>0</v>
      </c>
    </row>
    <row r="71" spans="1:10" s="5" customFormat="1" ht="15">
      <c r="A71" s="22">
        <v>422000</v>
      </c>
      <c r="B71" s="23" t="s">
        <v>48</v>
      </c>
      <c r="C71" s="24">
        <f aca="true" t="shared" si="24" ref="C71:H71">+C72+C76+C78+C83+C80</f>
        <v>114000</v>
      </c>
      <c r="D71" s="24">
        <f t="shared" si="24"/>
        <v>0</v>
      </c>
      <c r="E71" s="24">
        <f t="shared" si="24"/>
        <v>288000</v>
      </c>
      <c r="F71" s="24">
        <f t="shared" si="24"/>
        <v>0</v>
      </c>
      <c r="G71" s="24">
        <f t="shared" si="24"/>
        <v>0</v>
      </c>
      <c r="H71" s="24">
        <f t="shared" si="24"/>
        <v>0</v>
      </c>
      <c r="I71" s="24">
        <f>+I72+I76+I78+I83+I80</f>
        <v>0</v>
      </c>
      <c r="J71" s="24">
        <f t="shared" si="16"/>
        <v>402000</v>
      </c>
    </row>
    <row r="72" spans="1:10" ht="15">
      <c r="A72" s="52">
        <v>422100</v>
      </c>
      <c r="B72" s="53" t="s">
        <v>49</v>
      </c>
      <c r="C72" s="54">
        <f aca="true" t="shared" si="25" ref="C72:H72">+C73+C74+C75</f>
        <v>64000</v>
      </c>
      <c r="D72" s="54">
        <f t="shared" si="25"/>
        <v>0</v>
      </c>
      <c r="E72" s="54">
        <f t="shared" si="25"/>
        <v>288000</v>
      </c>
      <c r="F72" s="54">
        <f t="shared" si="25"/>
        <v>0</v>
      </c>
      <c r="G72" s="54">
        <f t="shared" si="25"/>
        <v>0</v>
      </c>
      <c r="H72" s="54">
        <f t="shared" si="25"/>
        <v>0</v>
      </c>
      <c r="I72" s="54">
        <f>+I73+I74+I75</f>
        <v>0</v>
      </c>
      <c r="J72" s="55">
        <f t="shared" si="16"/>
        <v>352000</v>
      </c>
    </row>
    <row r="73" spans="1:10" ht="15">
      <c r="A73" s="30">
        <v>422111</v>
      </c>
      <c r="B73" s="25" t="s">
        <v>50</v>
      </c>
      <c r="C73" s="27"/>
      <c r="D73" s="27"/>
      <c r="E73" s="27">
        <v>288000</v>
      </c>
      <c r="F73" s="27"/>
      <c r="G73" s="27"/>
      <c r="H73" s="27"/>
      <c r="I73" s="27"/>
      <c r="J73" s="24">
        <f t="shared" si="16"/>
        <v>288000</v>
      </c>
    </row>
    <row r="74" spans="1:10" ht="15">
      <c r="A74" s="30">
        <v>422121</v>
      </c>
      <c r="B74" s="25" t="s">
        <v>51</v>
      </c>
      <c r="C74" s="27">
        <v>1000</v>
      </c>
      <c r="D74" s="27"/>
      <c r="E74" s="27"/>
      <c r="F74" s="27"/>
      <c r="G74" s="27"/>
      <c r="H74" s="27"/>
      <c r="I74" s="27"/>
      <c r="J74" s="24">
        <f t="shared" si="16"/>
        <v>1000</v>
      </c>
    </row>
    <row r="75" spans="1:10" ht="15">
      <c r="A75" s="30">
        <v>422194</v>
      </c>
      <c r="B75" s="25" t="s">
        <v>52</v>
      </c>
      <c r="C75" s="27">
        <v>63000</v>
      </c>
      <c r="D75" s="27"/>
      <c r="E75" s="27"/>
      <c r="F75" s="27"/>
      <c r="G75" s="27"/>
      <c r="H75" s="27"/>
      <c r="I75" s="27"/>
      <c r="J75" s="24">
        <f t="shared" si="16"/>
        <v>63000</v>
      </c>
    </row>
    <row r="76" spans="1:10" ht="15">
      <c r="A76" s="20">
        <v>422200</v>
      </c>
      <c r="B76" s="25" t="s">
        <v>53</v>
      </c>
      <c r="C76" s="27">
        <f aca="true" t="shared" si="26" ref="C76:I76">+C77</f>
        <v>0</v>
      </c>
      <c r="D76" s="27">
        <f t="shared" si="26"/>
        <v>0</v>
      </c>
      <c r="E76" s="27">
        <f t="shared" si="26"/>
        <v>0</v>
      </c>
      <c r="F76" s="27">
        <f t="shared" si="26"/>
        <v>0</v>
      </c>
      <c r="G76" s="27">
        <f t="shared" si="26"/>
        <v>0</v>
      </c>
      <c r="H76" s="27">
        <f t="shared" si="26"/>
        <v>0</v>
      </c>
      <c r="I76" s="27">
        <f t="shared" si="26"/>
        <v>0</v>
      </c>
      <c r="J76" s="24">
        <f aca="true" t="shared" si="27" ref="J76:J107">SUM(C76:I76)</f>
        <v>0</v>
      </c>
    </row>
    <row r="77" spans="1:10" ht="15">
      <c r="A77" s="30">
        <v>422211</v>
      </c>
      <c r="B77" s="25" t="s">
        <v>54</v>
      </c>
      <c r="C77" s="27"/>
      <c r="D77" s="27"/>
      <c r="E77" s="27"/>
      <c r="F77" s="27"/>
      <c r="G77" s="27"/>
      <c r="H77" s="27"/>
      <c r="I77" s="27"/>
      <c r="J77" s="24">
        <f t="shared" si="27"/>
        <v>0</v>
      </c>
    </row>
    <row r="78" spans="1:10" ht="15">
      <c r="A78" s="52">
        <v>422300</v>
      </c>
      <c r="B78" s="57" t="s">
        <v>55</v>
      </c>
      <c r="C78" s="54">
        <f aca="true" t="shared" si="28" ref="C78:I78">+C79</f>
        <v>0</v>
      </c>
      <c r="D78" s="54">
        <f t="shared" si="28"/>
        <v>0</v>
      </c>
      <c r="E78" s="54">
        <f t="shared" si="28"/>
        <v>0</v>
      </c>
      <c r="F78" s="54">
        <f t="shared" si="28"/>
        <v>0</v>
      </c>
      <c r="G78" s="54">
        <f t="shared" si="28"/>
        <v>0</v>
      </c>
      <c r="H78" s="54">
        <f t="shared" si="28"/>
        <v>0</v>
      </c>
      <c r="I78" s="54">
        <f t="shared" si="28"/>
        <v>0</v>
      </c>
      <c r="J78" s="55">
        <f t="shared" si="27"/>
        <v>0</v>
      </c>
    </row>
    <row r="79" spans="1:10" ht="15">
      <c r="A79" s="30">
        <v>422399</v>
      </c>
      <c r="B79" s="32" t="s">
        <v>56</v>
      </c>
      <c r="C79" s="27"/>
      <c r="D79" s="27"/>
      <c r="E79" s="27"/>
      <c r="F79" s="27"/>
      <c r="G79" s="27"/>
      <c r="H79" s="27"/>
      <c r="I79" s="27"/>
      <c r="J79" s="24">
        <f t="shared" si="27"/>
        <v>0</v>
      </c>
    </row>
    <row r="80" spans="1:10" ht="15">
      <c r="A80" s="52">
        <v>422400</v>
      </c>
      <c r="B80" s="57" t="s">
        <v>57</v>
      </c>
      <c r="C80" s="54">
        <f aca="true" t="shared" si="29" ref="C80:H80">+C82+C81</f>
        <v>50000</v>
      </c>
      <c r="D80" s="54">
        <f t="shared" si="29"/>
        <v>0</v>
      </c>
      <c r="E80" s="54">
        <f t="shared" si="29"/>
        <v>0</v>
      </c>
      <c r="F80" s="54">
        <f t="shared" si="29"/>
        <v>0</v>
      </c>
      <c r="G80" s="54">
        <f t="shared" si="29"/>
        <v>0</v>
      </c>
      <c r="H80" s="54">
        <f t="shared" si="29"/>
        <v>0</v>
      </c>
      <c r="I80" s="54">
        <f>+I82+I81</f>
        <v>0</v>
      </c>
      <c r="J80" s="55">
        <f t="shared" si="27"/>
        <v>50000</v>
      </c>
    </row>
    <row r="81" spans="1:10" ht="15">
      <c r="A81" s="30">
        <v>422411</v>
      </c>
      <c r="B81" s="32" t="s">
        <v>58</v>
      </c>
      <c r="C81" s="27">
        <v>0</v>
      </c>
      <c r="D81" s="27"/>
      <c r="E81" s="27"/>
      <c r="F81" s="27"/>
      <c r="G81" s="27"/>
      <c r="H81" s="27"/>
      <c r="I81" s="27"/>
      <c r="J81" s="24">
        <f t="shared" si="27"/>
        <v>0</v>
      </c>
    </row>
    <row r="82" spans="1:10" ht="15">
      <c r="A82" s="30">
        <v>422412</v>
      </c>
      <c r="B82" s="32" t="s">
        <v>59</v>
      </c>
      <c r="C82" s="27">
        <v>50000</v>
      </c>
      <c r="D82" s="27"/>
      <c r="E82" s="27"/>
      <c r="F82" s="27"/>
      <c r="G82" s="27"/>
      <c r="H82" s="27"/>
      <c r="I82" s="27"/>
      <c r="J82" s="24">
        <f t="shared" si="27"/>
        <v>50000</v>
      </c>
    </row>
    <row r="83" spans="1:10" ht="15">
      <c r="A83" s="20">
        <v>422900</v>
      </c>
      <c r="B83" s="25" t="s">
        <v>60</v>
      </c>
      <c r="C83" s="27">
        <f aca="true" t="shared" si="30" ref="C83:I83">+C84</f>
        <v>0</v>
      </c>
      <c r="D83" s="27">
        <f t="shared" si="30"/>
        <v>0</v>
      </c>
      <c r="E83" s="27">
        <f t="shared" si="30"/>
        <v>0</v>
      </c>
      <c r="F83" s="27">
        <f t="shared" si="30"/>
        <v>0</v>
      </c>
      <c r="G83" s="27">
        <f t="shared" si="30"/>
        <v>0</v>
      </c>
      <c r="H83" s="27">
        <f t="shared" si="30"/>
        <v>0</v>
      </c>
      <c r="I83" s="27">
        <f t="shared" si="30"/>
        <v>0</v>
      </c>
      <c r="J83" s="24">
        <f t="shared" si="27"/>
        <v>0</v>
      </c>
    </row>
    <row r="84" spans="1:10" ht="15">
      <c r="A84" s="30">
        <v>422911</v>
      </c>
      <c r="B84" s="25" t="s">
        <v>61</v>
      </c>
      <c r="C84" s="27"/>
      <c r="D84" s="27"/>
      <c r="E84" s="27"/>
      <c r="F84" s="27"/>
      <c r="G84" s="27"/>
      <c r="H84" s="27"/>
      <c r="I84" s="27"/>
      <c r="J84" s="24">
        <f t="shared" si="27"/>
        <v>0</v>
      </c>
    </row>
    <row r="85" spans="1:10" s="5" customFormat="1" ht="15">
      <c r="A85" s="22">
        <v>423000</v>
      </c>
      <c r="B85" s="23" t="s">
        <v>62</v>
      </c>
      <c r="C85" s="24">
        <f aca="true" t="shared" si="31" ref="C85:H85">+C86+C88+C90+C94+C98+C102+C104+C107</f>
        <v>115000</v>
      </c>
      <c r="D85" s="24">
        <f t="shared" si="31"/>
        <v>0</v>
      </c>
      <c r="E85" s="24">
        <f t="shared" si="31"/>
        <v>2000000</v>
      </c>
      <c r="F85" s="24">
        <f t="shared" si="31"/>
        <v>37000</v>
      </c>
      <c r="G85" s="24">
        <f t="shared" si="31"/>
        <v>0</v>
      </c>
      <c r="H85" s="24">
        <f t="shared" si="31"/>
        <v>0</v>
      </c>
      <c r="I85" s="24">
        <f>+I86+I88+I90+I94+I98+I102+I104+I107</f>
        <v>0</v>
      </c>
      <c r="J85" s="24">
        <f t="shared" si="27"/>
        <v>2152000</v>
      </c>
    </row>
    <row r="86" spans="1:10" ht="15">
      <c r="A86" s="20">
        <v>423100</v>
      </c>
      <c r="B86" s="25" t="s">
        <v>63</v>
      </c>
      <c r="C86" s="27">
        <f aca="true" t="shared" si="32" ref="C86:I86">+C87</f>
        <v>0</v>
      </c>
      <c r="D86" s="27">
        <f t="shared" si="32"/>
        <v>0</v>
      </c>
      <c r="E86" s="27">
        <f t="shared" si="32"/>
        <v>0</v>
      </c>
      <c r="F86" s="27">
        <f t="shared" si="32"/>
        <v>0</v>
      </c>
      <c r="G86" s="27">
        <f t="shared" si="32"/>
        <v>0</v>
      </c>
      <c r="H86" s="27">
        <f t="shared" si="32"/>
        <v>0</v>
      </c>
      <c r="I86" s="27">
        <f t="shared" si="32"/>
        <v>0</v>
      </c>
      <c r="J86" s="24">
        <f t="shared" si="27"/>
        <v>0</v>
      </c>
    </row>
    <row r="87" spans="1:10" ht="15">
      <c r="A87" s="30">
        <v>423191</v>
      </c>
      <c r="B87" s="25" t="s">
        <v>64</v>
      </c>
      <c r="C87" s="27"/>
      <c r="D87" s="27"/>
      <c r="E87" s="27"/>
      <c r="F87" s="27"/>
      <c r="G87" s="27"/>
      <c r="H87" s="27"/>
      <c r="I87" s="27"/>
      <c r="J87" s="24">
        <f t="shared" si="27"/>
        <v>0</v>
      </c>
    </row>
    <row r="88" spans="1:10" ht="15">
      <c r="A88" s="52">
        <v>423200</v>
      </c>
      <c r="B88" s="53" t="s">
        <v>65</v>
      </c>
      <c r="C88" s="54">
        <f aca="true" t="shared" si="33" ref="C88:I88">+C89</f>
        <v>45000</v>
      </c>
      <c r="D88" s="54">
        <f t="shared" si="33"/>
        <v>0</v>
      </c>
      <c r="E88" s="54">
        <f t="shared" si="33"/>
        <v>0</v>
      </c>
      <c r="F88" s="54">
        <f t="shared" si="33"/>
        <v>0</v>
      </c>
      <c r="G88" s="54">
        <f t="shared" si="33"/>
        <v>0</v>
      </c>
      <c r="H88" s="54">
        <f t="shared" si="33"/>
        <v>0</v>
      </c>
      <c r="I88" s="54">
        <f t="shared" si="33"/>
        <v>0</v>
      </c>
      <c r="J88" s="55">
        <f t="shared" si="27"/>
        <v>45000</v>
      </c>
    </row>
    <row r="89" spans="1:10" ht="15">
      <c r="A89" s="30">
        <v>423211</v>
      </c>
      <c r="B89" s="25" t="s">
        <v>66</v>
      </c>
      <c r="C89" s="27">
        <v>45000</v>
      </c>
      <c r="D89" s="27"/>
      <c r="E89" s="27"/>
      <c r="F89" s="27"/>
      <c r="G89" s="27"/>
      <c r="H89" s="27"/>
      <c r="I89" s="27"/>
      <c r="J89" s="24">
        <f t="shared" si="27"/>
        <v>45000</v>
      </c>
    </row>
    <row r="90" spans="1:10" ht="15">
      <c r="A90" s="52">
        <v>423300</v>
      </c>
      <c r="B90" s="57" t="s">
        <v>67</v>
      </c>
      <c r="C90" s="54">
        <f aca="true" t="shared" si="34" ref="C90:H90">+C91+C92+C93</f>
        <v>70000</v>
      </c>
      <c r="D90" s="54">
        <f t="shared" si="34"/>
        <v>0</v>
      </c>
      <c r="E90" s="54">
        <f t="shared" si="34"/>
        <v>0</v>
      </c>
      <c r="F90" s="54">
        <f t="shared" si="34"/>
        <v>3000</v>
      </c>
      <c r="G90" s="54">
        <f t="shared" si="34"/>
        <v>0</v>
      </c>
      <c r="H90" s="54">
        <f t="shared" si="34"/>
        <v>0</v>
      </c>
      <c r="I90" s="54">
        <f>+I91+I92+I93</f>
        <v>0</v>
      </c>
      <c r="J90" s="55">
        <f t="shared" si="27"/>
        <v>73000</v>
      </c>
    </row>
    <row r="91" spans="1:10" ht="15">
      <c r="A91" s="30">
        <v>423311</v>
      </c>
      <c r="B91" s="32" t="s">
        <v>67</v>
      </c>
      <c r="C91" s="27"/>
      <c r="D91" s="27"/>
      <c r="E91" s="27"/>
      <c r="F91" s="27"/>
      <c r="G91" s="27"/>
      <c r="H91" s="27"/>
      <c r="I91" s="27"/>
      <c r="J91" s="24">
        <f t="shared" si="27"/>
        <v>0</v>
      </c>
    </row>
    <row r="92" spans="1:10" ht="15">
      <c r="A92" s="30">
        <v>423321</v>
      </c>
      <c r="B92" s="32" t="s">
        <v>68</v>
      </c>
      <c r="C92" s="27">
        <v>50000</v>
      </c>
      <c r="D92" s="27"/>
      <c r="E92" s="27"/>
      <c r="F92" s="27">
        <v>3000</v>
      </c>
      <c r="G92" s="27"/>
      <c r="H92" s="27"/>
      <c r="I92" s="27"/>
      <c r="J92" s="24">
        <f t="shared" si="27"/>
        <v>53000</v>
      </c>
    </row>
    <row r="93" spans="1:10" ht="15">
      <c r="A93" s="30">
        <v>423391</v>
      </c>
      <c r="B93" s="32" t="s">
        <v>69</v>
      </c>
      <c r="C93" s="27">
        <v>20000</v>
      </c>
      <c r="D93" s="27"/>
      <c r="E93" s="27"/>
      <c r="F93" s="27"/>
      <c r="G93" s="27"/>
      <c r="H93" s="27"/>
      <c r="I93" s="27"/>
      <c r="J93" s="24">
        <f t="shared" si="27"/>
        <v>20000</v>
      </c>
    </row>
    <row r="94" spans="1:10" s="68" customFormat="1" ht="15">
      <c r="A94" s="52">
        <v>423400</v>
      </c>
      <c r="B94" s="53" t="s">
        <v>70</v>
      </c>
      <c r="C94" s="54">
        <f aca="true" t="shared" si="35" ref="C94:H94">+C95+C96+C97</f>
        <v>0</v>
      </c>
      <c r="D94" s="54">
        <f t="shared" si="35"/>
        <v>0</v>
      </c>
      <c r="E94" s="54">
        <f t="shared" si="35"/>
        <v>0</v>
      </c>
      <c r="F94" s="54">
        <f t="shared" si="35"/>
        <v>8000</v>
      </c>
      <c r="G94" s="54">
        <f t="shared" si="35"/>
        <v>0</v>
      </c>
      <c r="H94" s="54">
        <f t="shared" si="35"/>
        <v>0</v>
      </c>
      <c r="I94" s="54">
        <f>+I95+I96+I97</f>
        <v>0</v>
      </c>
      <c r="J94" s="55">
        <f t="shared" si="27"/>
        <v>8000</v>
      </c>
    </row>
    <row r="95" spans="1:10" ht="15">
      <c r="A95" s="30">
        <v>423412</v>
      </c>
      <c r="B95" s="25" t="s">
        <v>71</v>
      </c>
      <c r="C95" s="27"/>
      <c r="D95" s="27"/>
      <c r="E95" s="27"/>
      <c r="F95" s="27"/>
      <c r="G95" s="27"/>
      <c r="H95" s="27"/>
      <c r="I95" s="27"/>
      <c r="J95" s="24">
        <f t="shared" si="27"/>
        <v>0</v>
      </c>
    </row>
    <row r="96" spans="1:10" ht="15">
      <c r="A96" s="30">
        <v>423441</v>
      </c>
      <c r="B96" s="25" t="s">
        <v>72</v>
      </c>
      <c r="C96" s="27"/>
      <c r="D96" s="27"/>
      <c r="E96" s="27"/>
      <c r="F96" s="27"/>
      <c r="G96" s="27"/>
      <c r="H96" s="27"/>
      <c r="I96" s="27"/>
      <c r="J96" s="24">
        <f t="shared" si="27"/>
        <v>0</v>
      </c>
    </row>
    <row r="97" spans="1:10" ht="15">
      <c r="A97" s="30">
        <v>423419</v>
      </c>
      <c r="B97" s="25" t="s">
        <v>73</v>
      </c>
      <c r="C97" s="27"/>
      <c r="D97" s="27"/>
      <c r="E97" s="27"/>
      <c r="F97" s="27">
        <v>8000</v>
      </c>
      <c r="G97" s="27"/>
      <c r="H97" s="27"/>
      <c r="I97" s="27"/>
      <c r="J97" s="24">
        <f t="shared" si="27"/>
        <v>8000</v>
      </c>
    </row>
    <row r="98" spans="1:10" s="68" customFormat="1" ht="15">
      <c r="A98" s="52">
        <v>423500</v>
      </c>
      <c r="B98" s="53" t="s">
        <v>74</v>
      </c>
      <c r="C98" s="54">
        <f aca="true" t="shared" si="36" ref="C98:H98">+C99+C100+C101</f>
        <v>0</v>
      </c>
      <c r="D98" s="54">
        <f t="shared" si="36"/>
        <v>0</v>
      </c>
      <c r="E98" s="54">
        <f t="shared" si="36"/>
        <v>0</v>
      </c>
      <c r="F98" s="54">
        <f t="shared" si="36"/>
        <v>0</v>
      </c>
      <c r="G98" s="54">
        <f t="shared" si="36"/>
        <v>0</v>
      </c>
      <c r="H98" s="54">
        <f t="shared" si="36"/>
        <v>0</v>
      </c>
      <c r="I98" s="54">
        <f>+I99+I100+I101</f>
        <v>0</v>
      </c>
      <c r="J98" s="55">
        <f t="shared" si="27"/>
        <v>0</v>
      </c>
    </row>
    <row r="99" spans="1:10" ht="15">
      <c r="A99" s="30">
        <v>423521</v>
      </c>
      <c r="B99" s="25" t="s">
        <v>75</v>
      </c>
      <c r="C99" s="27"/>
      <c r="D99" s="27"/>
      <c r="E99" s="27"/>
      <c r="F99" s="27"/>
      <c r="G99" s="27"/>
      <c r="H99" s="27"/>
      <c r="I99" s="27"/>
      <c r="J99" s="24">
        <f t="shared" si="27"/>
        <v>0</v>
      </c>
    </row>
    <row r="100" spans="1:10" ht="15">
      <c r="A100" s="30">
        <v>423591</v>
      </c>
      <c r="B100" s="25" t="s">
        <v>76</v>
      </c>
      <c r="C100" s="27"/>
      <c r="D100" s="27"/>
      <c r="E100" s="27"/>
      <c r="F100" s="27"/>
      <c r="G100" s="27"/>
      <c r="H100" s="27"/>
      <c r="I100" s="27"/>
      <c r="J100" s="24">
        <f t="shared" si="27"/>
        <v>0</v>
      </c>
    </row>
    <row r="101" spans="1:10" ht="15">
      <c r="A101" s="30">
        <v>423599</v>
      </c>
      <c r="B101" s="25" t="s">
        <v>77</v>
      </c>
      <c r="C101" s="27"/>
      <c r="D101" s="27"/>
      <c r="E101" s="27"/>
      <c r="F101" s="27"/>
      <c r="G101" s="27"/>
      <c r="H101" s="27"/>
      <c r="I101" s="27"/>
      <c r="J101" s="24">
        <f t="shared" si="27"/>
        <v>0</v>
      </c>
    </row>
    <row r="102" spans="1:10" ht="15">
      <c r="A102" s="52">
        <v>423600</v>
      </c>
      <c r="B102" s="53" t="s">
        <v>78</v>
      </c>
      <c r="C102" s="54">
        <f aca="true" t="shared" si="37" ref="C102:I102">+C103</f>
        <v>0</v>
      </c>
      <c r="D102" s="54">
        <f t="shared" si="37"/>
        <v>0</v>
      </c>
      <c r="E102" s="54">
        <f t="shared" si="37"/>
        <v>0</v>
      </c>
      <c r="F102" s="54">
        <f t="shared" si="37"/>
        <v>0</v>
      </c>
      <c r="G102" s="54">
        <f t="shared" si="37"/>
        <v>0</v>
      </c>
      <c r="H102" s="54">
        <f t="shared" si="37"/>
        <v>0</v>
      </c>
      <c r="I102" s="54">
        <f t="shared" si="37"/>
        <v>0</v>
      </c>
      <c r="J102" s="55">
        <f t="shared" si="27"/>
        <v>0</v>
      </c>
    </row>
    <row r="103" spans="1:10" ht="15">
      <c r="A103" s="30">
        <v>423621</v>
      </c>
      <c r="B103" s="25" t="s">
        <v>79</v>
      </c>
      <c r="C103" s="27"/>
      <c r="D103" s="27"/>
      <c r="E103" s="27"/>
      <c r="F103" s="27"/>
      <c r="G103" s="27"/>
      <c r="H103" s="27"/>
      <c r="I103" s="27"/>
      <c r="J103" s="24">
        <f t="shared" si="27"/>
        <v>0</v>
      </c>
    </row>
    <row r="104" spans="1:10" ht="15">
      <c r="A104" s="52">
        <v>423700</v>
      </c>
      <c r="B104" s="53" t="s">
        <v>80</v>
      </c>
      <c r="C104" s="54">
        <f aca="true" t="shared" si="38" ref="C104:H104">+C105+C106</f>
        <v>0</v>
      </c>
      <c r="D104" s="54">
        <f t="shared" si="38"/>
        <v>0</v>
      </c>
      <c r="E104" s="54">
        <f t="shared" si="38"/>
        <v>0</v>
      </c>
      <c r="F104" s="54">
        <f t="shared" si="38"/>
        <v>23000</v>
      </c>
      <c r="G104" s="54">
        <f t="shared" si="38"/>
        <v>0</v>
      </c>
      <c r="H104" s="54">
        <f t="shared" si="38"/>
        <v>0</v>
      </c>
      <c r="I104" s="54">
        <f>+I105+I106</f>
        <v>0</v>
      </c>
      <c r="J104" s="55">
        <f t="shared" si="27"/>
        <v>23000</v>
      </c>
    </row>
    <row r="105" spans="1:10" ht="15">
      <c r="A105" s="30">
        <v>423711</v>
      </c>
      <c r="B105" s="25" t="s">
        <v>80</v>
      </c>
      <c r="C105" s="27"/>
      <c r="D105" s="27"/>
      <c r="E105" s="27"/>
      <c r="F105" s="27">
        <v>20000</v>
      </c>
      <c r="G105" s="27"/>
      <c r="H105" s="27"/>
      <c r="I105" s="27"/>
      <c r="J105" s="24">
        <f t="shared" si="27"/>
        <v>20000</v>
      </c>
    </row>
    <row r="106" spans="1:10" ht="15">
      <c r="A106" s="30">
        <v>423712</v>
      </c>
      <c r="B106" s="25" t="s">
        <v>81</v>
      </c>
      <c r="C106" s="27"/>
      <c r="D106" s="27"/>
      <c r="E106" s="27"/>
      <c r="F106" s="27">
        <v>3000</v>
      </c>
      <c r="G106" s="27"/>
      <c r="H106" s="27"/>
      <c r="I106" s="27"/>
      <c r="J106" s="24">
        <f t="shared" si="27"/>
        <v>3000</v>
      </c>
    </row>
    <row r="107" spans="1:10" ht="15">
      <c r="A107" s="52">
        <v>423900</v>
      </c>
      <c r="B107" s="53" t="s">
        <v>82</v>
      </c>
      <c r="C107" s="54">
        <f aca="true" t="shared" si="39" ref="C107:I107">+C108</f>
        <v>0</v>
      </c>
      <c r="D107" s="54">
        <f t="shared" si="39"/>
        <v>0</v>
      </c>
      <c r="E107" s="54">
        <f t="shared" si="39"/>
        <v>2000000</v>
      </c>
      <c r="F107" s="54">
        <f t="shared" si="39"/>
        <v>3000</v>
      </c>
      <c r="G107" s="54">
        <f t="shared" si="39"/>
        <v>0</v>
      </c>
      <c r="H107" s="54">
        <f t="shared" si="39"/>
        <v>0</v>
      </c>
      <c r="I107" s="54">
        <f t="shared" si="39"/>
        <v>0</v>
      </c>
      <c r="J107" s="55">
        <f t="shared" si="27"/>
        <v>2003000</v>
      </c>
    </row>
    <row r="108" spans="1:10" ht="15">
      <c r="A108" s="30">
        <v>423911</v>
      </c>
      <c r="B108" s="25" t="s">
        <v>82</v>
      </c>
      <c r="C108" s="27"/>
      <c r="D108" s="27"/>
      <c r="E108" s="27">
        <v>2000000</v>
      </c>
      <c r="F108" s="27">
        <v>3000</v>
      </c>
      <c r="G108" s="27"/>
      <c r="H108" s="27"/>
      <c r="I108" s="27"/>
      <c r="J108" s="24">
        <f aca="true" t="shared" si="40" ref="J108:J139">SUM(C108:I108)</f>
        <v>2003000</v>
      </c>
    </row>
    <row r="109" spans="1:10" s="5" customFormat="1" ht="15">
      <c r="A109" s="34">
        <v>424000</v>
      </c>
      <c r="B109" s="35" t="s">
        <v>83</v>
      </c>
      <c r="C109" s="24">
        <f aca="true" t="shared" si="41" ref="C109:H109">+C110+C112+C115+C119+C120+C121+C122</f>
        <v>410000</v>
      </c>
      <c r="D109" s="24">
        <f t="shared" si="41"/>
        <v>0</v>
      </c>
      <c r="E109" s="24">
        <f t="shared" si="41"/>
        <v>42000</v>
      </c>
      <c r="F109" s="24">
        <f t="shared" si="41"/>
        <v>0</v>
      </c>
      <c r="G109" s="24">
        <f t="shared" si="41"/>
        <v>0</v>
      </c>
      <c r="H109" s="24">
        <f t="shared" si="41"/>
        <v>0</v>
      </c>
      <c r="I109" s="24">
        <f>+I110+I112+I115+I119+I120+I121+I122</f>
        <v>0</v>
      </c>
      <c r="J109" s="24">
        <f t="shared" si="40"/>
        <v>452000</v>
      </c>
    </row>
    <row r="110" spans="1:10" ht="15">
      <c r="A110" s="36">
        <v>424100</v>
      </c>
      <c r="B110" s="37" t="s">
        <v>84</v>
      </c>
      <c r="C110" s="27">
        <f aca="true" t="shared" si="42" ref="C110:I110">+C111</f>
        <v>0</v>
      </c>
      <c r="D110" s="27">
        <f t="shared" si="42"/>
        <v>0</v>
      </c>
      <c r="E110" s="27">
        <f t="shared" si="42"/>
        <v>0</v>
      </c>
      <c r="F110" s="27">
        <f t="shared" si="42"/>
        <v>0</v>
      </c>
      <c r="G110" s="27">
        <f t="shared" si="42"/>
        <v>0</v>
      </c>
      <c r="H110" s="27">
        <f t="shared" si="42"/>
        <v>0</v>
      </c>
      <c r="I110" s="27">
        <f t="shared" si="42"/>
        <v>0</v>
      </c>
      <c r="J110" s="24">
        <f t="shared" si="40"/>
        <v>0</v>
      </c>
    </row>
    <row r="111" spans="1:10" ht="15">
      <c r="A111" s="38">
        <v>424111</v>
      </c>
      <c r="B111" s="37" t="s">
        <v>85</v>
      </c>
      <c r="C111" s="27"/>
      <c r="D111" s="27"/>
      <c r="E111" s="27"/>
      <c r="F111" s="27"/>
      <c r="G111" s="27"/>
      <c r="H111" s="27"/>
      <c r="I111" s="27"/>
      <c r="J111" s="24">
        <f t="shared" si="40"/>
        <v>0</v>
      </c>
    </row>
    <row r="112" spans="1:10" ht="15">
      <c r="A112" s="36">
        <v>424200</v>
      </c>
      <c r="B112" s="37" t="s">
        <v>86</v>
      </c>
      <c r="C112" s="27">
        <f aca="true" t="shared" si="43" ref="C112:H112">+C113+C114</f>
        <v>0</v>
      </c>
      <c r="D112" s="27">
        <f t="shared" si="43"/>
        <v>0</v>
      </c>
      <c r="E112" s="27">
        <f t="shared" si="43"/>
        <v>0</v>
      </c>
      <c r="F112" s="27">
        <f t="shared" si="43"/>
        <v>0</v>
      </c>
      <c r="G112" s="27">
        <f t="shared" si="43"/>
        <v>0</v>
      </c>
      <c r="H112" s="27">
        <f t="shared" si="43"/>
        <v>0</v>
      </c>
      <c r="I112" s="27">
        <f>+I113+I114</f>
        <v>0</v>
      </c>
      <c r="J112" s="24">
        <f t="shared" si="40"/>
        <v>0</v>
      </c>
    </row>
    <row r="113" spans="1:10" ht="15">
      <c r="A113" s="38">
        <v>424211</v>
      </c>
      <c r="B113" s="37" t="s">
        <v>87</v>
      </c>
      <c r="C113" s="27"/>
      <c r="D113" s="27"/>
      <c r="E113" s="27"/>
      <c r="F113" s="27"/>
      <c r="G113" s="27"/>
      <c r="H113" s="27"/>
      <c r="I113" s="27"/>
      <c r="J113" s="24">
        <f t="shared" si="40"/>
        <v>0</v>
      </c>
    </row>
    <row r="114" spans="1:10" ht="15">
      <c r="A114" s="38">
        <v>424221</v>
      </c>
      <c r="B114" s="37" t="s">
        <v>88</v>
      </c>
      <c r="C114" s="27"/>
      <c r="D114" s="27"/>
      <c r="E114" s="27"/>
      <c r="F114" s="27"/>
      <c r="G114" s="27"/>
      <c r="H114" s="27"/>
      <c r="I114" s="27"/>
      <c r="J114" s="24">
        <f t="shared" si="40"/>
        <v>0</v>
      </c>
    </row>
    <row r="115" spans="1:10" ht="15">
      <c r="A115" s="52">
        <v>424300</v>
      </c>
      <c r="B115" s="53" t="s">
        <v>89</v>
      </c>
      <c r="C115" s="54">
        <f aca="true" t="shared" si="44" ref="C115:H115">+C116+C117+C118</f>
        <v>160000</v>
      </c>
      <c r="D115" s="54">
        <f t="shared" si="44"/>
        <v>0</v>
      </c>
      <c r="E115" s="54">
        <f t="shared" si="44"/>
        <v>42000</v>
      </c>
      <c r="F115" s="54">
        <f t="shared" si="44"/>
        <v>0</v>
      </c>
      <c r="G115" s="54">
        <f t="shared" si="44"/>
        <v>0</v>
      </c>
      <c r="H115" s="54">
        <f t="shared" si="44"/>
        <v>0</v>
      </c>
      <c r="I115" s="54">
        <f>+I116+I117+I118</f>
        <v>0</v>
      </c>
      <c r="J115" s="55">
        <f t="shared" si="40"/>
        <v>202000</v>
      </c>
    </row>
    <row r="116" spans="1:10" ht="15">
      <c r="A116" s="38">
        <v>424311</v>
      </c>
      <c r="B116" s="37" t="s">
        <v>90</v>
      </c>
      <c r="C116" s="27">
        <v>11000</v>
      </c>
      <c r="D116" s="27"/>
      <c r="E116" s="27"/>
      <c r="F116" s="27"/>
      <c r="G116" s="27"/>
      <c r="H116" s="27"/>
      <c r="I116" s="27"/>
      <c r="J116" s="24">
        <f t="shared" si="40"/>
        <v>11000</v>
      </c>
    </row>
    <row r="117" spans="1:10" ht="15">
      <c r="A117" s="38">
        <v>424331</v>
      </c>
      <c r="B117" s="37" t="s">
        <v>91</v>
      </c>
      <c r="C117" s="27">
        <v>149000</v>
      </c>
      <c r="D117" s="27"/>
      <c r="E117" s="27">
        <v>42000</v>
      </c>
      <c r="F117" s="27"/>
      <c r="G117" s="27"/>
      <c r="H117" s="27"/>
      <c r="I117" s="27"/>
      <c r="J117" s="24">
        <f t="shared" si="40"/>
        <v>191000</v>
      </c>
    </row>
    <row r="118" spans="1:10" ht="15">
      <c r="A118" s="38">
        <v>424351</v>
      </c>
      <c r="B118" s="37" t="s">
        <v>92</v>
      </c>
      <c r="C118" s="27"/>
      <c r="D118" s="27"/>
      <c r="E118" s="27"/>
      <c r="F118" s="27"/>
      <c r="G118" s="27"/>
      <c r="H118" s="27"/>
      <c r="I118" s="27"/>
      <c r="J118" s="24">
        <f t="shared" si="40"/>
        <v>0</v>
      </c>
    </row>
    <row r="119" spans="1:10" ht="15">
      <c r="A119" s="36">
        <v>424400</v>
      </c>
      <c r="B119" s="37" t="s">
        <v>93</v>
      </c>
      <c r="C119" s="27"/>
      <c r="D119" s="27"/>
      <c r="E119" s="27"/>
      <c r="F119" s="27"/>
      <c r="G119" s="27"/>
      <c r="H119" s="27"/>
      <c r="I119" s="27"/>
      <c r="J119" s="24">
        <f t="shared" si="40"/>
        <v>0</v>
      </c>
    </row>
    <row r="120" spans="1:10" ht="15">
      <c r="A120" s="36">
        <v>424500</v>
      </c>
      <c r="B120" s="37" t="s">
        <v>94</v>
      </c>
      <c r="C120" s="27"/>
      <c r="D120" s="27"/>
      <c r="E120" s="27"/>
      <c r="F120" s="27"/>
      <c r="G120" s="27"/>
      <c r="H120" s="27"/>
      <c r="I120" s="27"/>
      <c r="J120" s="24">
        <f t="shared" si="40"/>
        <v>0</v>
      </c>
    </row>
    <row r="121" spans="1:10" ht="15">
      <c r="A121" s="36">
        <v>424600</v>
      </c>
      <c r="B121" s="37" t="s">
        <v>95</v>
      </c>
      <c r="C121" s="27"/>
      <c r="D121" s="27"/>
      <c r="E121" s="27"/>
      <c r="F121" s="27"/>
      <c r="G121" s="27"/>
      <c r="H121" s="27"/>
      <c r="I121" s="27"/>
      <c r="J121" s="24">
        <f t="shared" si="40"/>
        <v>0</v>
      </c>
    </row>
    <row r="122" spans="1:10" ht="15">
      <c r="A122" s="52">
        <v>424900</v>
      </c>
      <c r="B122" s="53" t="s">
        <v>96</v>
      </c>
      <c r="C122" s="54">
        <f aca="true" t="shared" si="45" ref="C122:I122">+C123</f>
        <v>250000</v>
      </c>
      <c r="D122" s="54">
        <f t="shared" si="45"/>
        <v>0</v>
      </c>
      <c r="E122" s="54">
        <f t="shared" si="45"/>
        <v>0</v>
      </c>
      <c r="F122" s="54">
        <f t="shared" si="45"/>
        <v>0</v>
      </c>
      <c r="G122" s="54">
        <f t="shared" si="45"/>
        <v>0</v>
      </c>
      <c r="H122" s="54">
        <f t="shared" si="45"/>
        <v>0</v>
      </c>
      <c r="I122" s="54">
        <f t="shared" si="45"/>
        <v>0</v>
      </c>
      <c r="J122" s="55">
        <f t="shared" si="40"/>
        <v>250000</v>
      </c>
    </row>
    <row r="123" spans="1:10" ht="15">
      <c r="A123" s="38">
        <v>424911</v>
      </c>
      <c r="B123" s="37" t="s">
        <v>96</v>
      </c>
      <c r="C123" s="27">
        <v>250000</v>
      </c>
      <c r="D123" s="27"/>
      <c r="E123" s="27">
        <v>0</v>
      </c>
      <c r="F123" s="27"/>
      <c r="G123" s="27"/>
      <c r="H123" s="27"/>
      <c r="I123" s="27"/>
      <c r="J123" s="24">
        <f t="shared" si="40"/>
        <v>250000</v>
      </c>
    </row>
    <row r="124" spans="1:10" s="5" customFormat="1" ht="15">
      <c r="A124" s="34">
        <v>425000</v>
      </c>
      <c r="B124" s="35" t="s">
        <v>97</v>
      </c>
      <c r="C124" s="24">
        <f aca="true" t="shared" si="46" ref="C124:H124">+C125+C135</f>
        <v>800000</v>
      </c>
      <c r="D124" s="24">
        <f t="shared" si="46"/>
        <v>0</v>
      </c>
      <c r="E124" s="24">
        <f t="shared" si="46"/>
        <v>70000</v>
      </c>
      <c r="F124" s="24">
        <f t="shared" si="46"/>
        <v>0</v>
      </c>
      <c r="G124" s="24">
        <f t="shared" si="46"/>
        <v>0</v>
      </c>
      <c r="H124" s="24">
        <f t="shared" si="46"/>
        <v>0</v>
      </c>
      <c r="I124" s="24">
        <f>+I125+I135</f>
        <v>0</v>
      </c>
      <c r="J124" s="24">
        <f t="shared" si="40"/>
        <v>870000</v>
      </c>
    </row>
    <row r="125" spans="1:10" ht="15">
      <c r="A125" s="52">
        <v>425100</v>
      </c>
      <c r="B125" s="57" t="s">
        <v>98</v>
      </c>
      <c r="C125" s="54">
        <f aca="true" t="shared" si="47" ref="C125:H125">+C126+C127+C128+C129+C130+C131+C132+C133+C134</f>
        <v>640000</v>
      </c>
      <c r="D125" s="54">
        <f t="shared" si="47"/>
        <v>0</v>
      </c>
      <c r="E125" s="54">
        <f t="shared" si="47"/>
        <v>0</v>
      </c>
      <c r="F125" s="54">
        <f t="shared" si="47"/>
        <v>0</v>
      </c>
      <c r="G125" s="54">
        <f t="shared" si="47"/>
        <v>0</v>
      </c>
      <c r="H125" s="54">
        <f t="shared" si="47"/>
        <v>0</v>
      </c>
      <c r="I125" s="54">
        <f>+I126+I127+I128+I129+I130+I131+I132+I133+I134</f>
        <v>0</v>
      </c>
      <c r="J125" s="55">
        <f t="shared" si="40"/>
        <v>640000</v>
      </c>
    </row>
    <row r="126" spans="1:10" ht="15">
      <c r="A126" s="38">
        <v>425111</v>
      </c>
      <c r="B126" s="39" t="s">
        <v>99</v>
      </c>
      <c r="C126" s="27">
        <v>0</v>
      </c>
      <c r="D126" s="27"/>
      <c r="E126" s="27"/>
      <c r="F126" s="27"/>
      <c r="G126" s="27"/>
      <c r="H126" s="27"/>
      <c r="I126" s="27"/>
      <c r="J126" s="24">
        <f t="shared" si="40"/>
        <v>0</v>
      </c>
    </row>
    <row r="127" spans="1:10" ht="15">
      <c r="A127" s="38">
        <v>425112</v>
      </c>
      <c r="B127" s="39" t="s">
        <v>100</v>
      </c>
      <c r="C127" s="27">
        <v>250000</v>
      </c>
      <c r="D127" s="27"/>
      <c r="E127" s="27"/>
      <c r="F127" s="27"/>
      <c r="G127" s="27"/>
      <c r="H127" s="27"/>
      <c r="I127" s="27"/>
      <c r="J127" s="24">
        <f t="shared" si="40"/>
        <v>250000</v>
      </c>
    </row>
    <row r="128" spans="1:10" ht="15">
      <c r="A128" s="38">
        <v>425113</v>
      </c>
      <c r="B128" s="39" t="s">
        <v>101</v>
      </c>
      <c r="C128" s="27">
        <v>250000</v>
      </c>
      <c r="D128" s="27"/>
      <c r="E128" s="27"/>
      <c r="F128" s="27"/>
      <c r="G128" s="27"/>
      <c r="H128" s="27"/>
      <c r="I128" s="27"/>
      <c r="J128" s="24">
        <f t="shared" si="40"/>
        <v>250000</v>
      </c>
    </row>
    <row r="129" spans="1:10" ht="15">
      <c r="A129" s="38">
        <v>425114</v>
      </c>
      <c r="B129" s="39" t="s">
        <v>102</v>
      </c>
      <c r="C129" s="27">
        <v>0</v>
      </c>
      <c r="D129" s="27"/>
      <c r="E129" s="27"/>
      <c r="F129" s="27"/>
      <c r="G129" s="27"/>
      <c r="H129" s="27"/>
      <c r="I129" s="27"/>
      <c r="J129" s="24">
        <f t="shared" si="40"/>
        <v>0</v>
      </c>
    </row>
    <row r="130" spans="1:10" ht="15">
      <c r="A130" s="38">
        <v>425115</v>
      </c>
      <c r="B130" s="39" t="s">
        <v>103</v>
      </c>
      <c r="C130" s="27">
        <v>20000</v>
      </c>
      <c r="D130" s="27"/>
      <c r="E130" s="27"/>
      <c r="F130" s="27"/>
      <c r="G130" s="27"/>
      <c r="H130" s="27"/>
      <c r="I130" s="27"/>
      <c r="J130" s="24">
        <f t="shared" si="40"/>
        <v>20000</v>
      </c>
    </row>
    <row r="131" spans="1:10" ht="15">
      <c r="A131" s="38">
        <v>425116</v>
      </c>
      <c r="B131" s="39" t="s">
        <v>104</v>
      </c>
      <c r="C131" s="27">
        <v>60000</v>
      </c>
      <c r="D131" s="27"/>
      <c r="E131" s="27"/>
      <c r="F131" s="27"/>
      <c r="G131" s="27"/>
      <c r="H131" s="27"/>
      <c r="I131" s="27"/>
      <c r="J131" s="24">
        <f t="shared" si="40"/>
        <v>60000</v>
      </c>
    </row>
    <row r="132" spans="1:10" ht="15">
      <c r="A132" s="38">
        <v>425117</v>
      </c>
      <c r="B132" s="39" t="s">
        <v>105</v>
      </c>
      <c r="C132" s="27">
        <v>50000</v>
      </c>
      <c r="D132" s="27"/>
      <c r="E132" s="27"/>
      <c r="F132" s="27"/>
      <c r="G132" s="27"/>
      <c r="H132" s="27"/>
      <c r="I132" s="27"/>
      <c r="J132" s="24">
        <f t="shared" si="40"/>
        <v>50000</v>
      </c>
    </row>
    <row r="133" spans="1:10" ht="15">
      <c r="A133" s="38">
        <v>425119</v>
      </c>
      <c r="B133" s="39" t="s">
        <v>106</v>
      </c>
      <c r="C133" s="27">
        <v>10000</v>
      </c>
      <c r="D133" s="27"/>
      <c r="E133" s="27"/>
      <c r="F133" s="27"/>
      <c r="G133" s="27"/>
      <c r="H133" s="27"/>
      <c r="I133" s="27"/>
      <c r="J133" s="24">
        <f t="shared" si="40"/>
        <v>10000</v>
      </c>
    </row>
    <row r="134" spans="1:10" ht="15">
      <c r="A134" s="38">
        <v>425191</v>
      </c>
      <c r="B134" s="39" t="s">
        <v>107</v>
      </c>
      <c r="C134" s="27"/>
      <c r="D134" s="27"/>
      <c r="E134" s="27"/>
      <c r="F134" s="27"/>
      <c r="G134" s="27"/>
      <c r="H134" s="27"/>
      <c r="I134" s="27"/>
      <c r="J134" s="24">
        <f t="shared" si="40"/>
        <v>0</v>
      </c>
    </row>
    <row r="135" spans="1:10" ht="15">
      <c r="A135" s="52">
        <v>425200</v>
      </c>
      <c r="B135" s="53" t="s">
        <v>108</v>
      </c>
      <c r="C135" s="54">
        <f>+C136+C137+C138+C139+C140+C141+C142+C143+C144</f>
        <v>160000</v>
      </c>
      <c r="D135" s="54">
        <f>+D136+D137+D138+D139+D140+D141+D142+D143+D144</f>
        <v>0</v>
      </c>
      <c r="E135" s="54">
        <f>+E136+E137+E138+E139+E140+E141+E142+E143+E144</f>
        <v>70000</v>
      </c>
      <c r="F135" s="54">
        <f>+F136+F137+F138+F139+F140+F141+F142+F143+F144</f>
        <v>0</v>
      </c>
      <c r="G135" s="54">
        <f>+G136+G137+G138+G139+G140+G141+G142+G143+G144</f>
        <v>0</v>
      </c>
      <c r="H135" s="54">
        <f>+H136+H137+H138+H139+H140+H141+H142+H143+H144</f>
        <v>0</v>
      </c>
      <c r="I135" s="54">
        <f>+I136+I137+I138+I139+I140+I141+I142+I143+I144</f>
        <v>0</v>
      </c>
      <c r="J135" s="55">
        <f t="shared" si="40"/>
        <v>230000</v>
      </c>
    </row>
    <row r="136" spans="1:10" ht="15">
      <c r="A136" s="38">
        <v>425211</v>
      </c>
      <c r="B136" s="37" t="s">
        <v>109</v>
      </c>
      <c r="C136" s="27"/>
      <c r="D136" s="27"/>
      <c r="E136" s="27"/>
      <c r="F136" s="27"/>
      <c r="G136" s="27"/>
      <c r="H136" s="27"/>
      <c r="I136" s="27"/>
      <c r="J136" s="24">
        <f t="shared" si="40"/>
        <v>0</v>
      </c>
    </row>
    <row r="137" spans="1:10" ht="15">
      <c r="A137" s="38">
        <v>425212</v>
      </c>
      <c r="B137" s="37" t="s">
        <v>110</v>
      </c>
      <c r="C137" s="27"/>
      <c r="D137" s="27"/>
      <c r="E137" s="27"/>
      <c r="F137" s="27"/>
      <c r="G137" s="27"/>
      <c r="H137" s="27"/>
      <c r="I137" s="27"/>
      <c r="J137" s="24">
        <f t="shared" si="40"/>
        <v>0</v>
      </c>
    </row>
    <row r="138" spans="1:10" ht="15">
      <c r="A138" s="38">
        <v>425221</v>
      </c>
      <c r="B138" s="37" t="s">
        <v>111</v>
      </c>
      <c r="C138" s="27"/>
      <c r="D138" s="27"/>
      <c r="E138" s="27"/>
      <c r="F138" s="27"/>
      <c r="G138" s="27"/>
      <c r="H138" s="27"/>
      <c r="I138" s="27"/>
      <c r="J138" s="24">
        <f t="shared" si="40"/>
        <v>0</v>
      </c>
    </row>
    <row r="139" spans="1:10" ht="15">
      <c r="A139" s="38">
        <v>425222</v>
      </c>
      <c r="B139" s="37" t="s">
        <v>112</v>
      </c>
      <c r="C139" s="27">
        <v>25000</v>
      </c>
      <c r="D139" s="27"/>
      <c r="E139" s="27"/>
      <c r="F139" s="27"/>
      <c r="G139" s="27"/>
      <c r="H139" s="27"/>
      <c r="I139" s="27"/>
      <c r="J139" s="24">
        <f t="shared" si="40"/>
        <v>25000</v>
      </c>
    </row>
    <row r="140" spans="1:10" ht="15">
      <c r="A140" s="38">
        <v>425225</v>
      </c>
      <c r="B140" s="37" t="s">
        <v>113</v>
      </c>
      <c r="C140" s="27">
        <v>0</v>
      </c>
      <c r="D140" s="27"/>
      <c r="E140" s="27"/>
      <c r="F140" s="27"/>
      <c r="G140" s="27"/>
      <c r="H140" s="27"/>
      <c r="I140" s="27"/>
      <c r="J140" s="24">
        <f aca="true" t="shared" si="48" ref="J140:J171">SUM(C140:I140)</f>
        <v>0</v>
      </c>
    </row>
    <row r="141" spans="1:10" ht="15">
      <c r="A141" s="38">
        <v>425226</v>
      </c>
      <c r="B141" s="37" t="s">
        <v>114</v>
      </c>
      <c r="C141" s="27">
        <v>100000</v>
      </c>
      <c r="D141" s="27"/>
      <c r="E141" s="27"/>
      <c r="F141" s="27"/>
      <c r="G141" s="27"/>
      <c r="H141" s="27"/>
      <c r="I141" s="27"/>
      <c r="J141" s="24">
        <f t="shared" si="48"/>
        <v>100000</v>
      </c>
    </row>
    <row r="142" spans="1:10" ht="15">
      <c r="A142" s="38">
        <v>425231</v>
      </c>
      <c r="B142" s="37" t="s">
        <v>205</v>
      </c>
      <c r="C142" s="27">
        <v>0</v>
      </c>
      <c r="D142" s="27"/>
      <c r="E142" s="27"/>
      <c r="F142" s="27"/>
      <c r="G142" s="27"/>
      <c r="H142" s="27"/>
      <c r="I142" s="27"/>
      <c r="J142" s="24">
        <f t="shared" si="48"/>
        <v>0</v>
      </c>
    </row>
    <row r="143" spans="1:10" ht="15">
      <c r="A143" s="38">
        <v>425261</v>
      </c>
      <c r="B143" s="37" t="s">
        <v>115</v>
      </c>
      <c r="C143" s="27">
        <v>5000</v>
      </c>
      <c r="D143" s="27"/>
      <c r="E143" s="27">
        <v>70000</v>
      </c>
      <c r="F143" s="27"/>
      <c r="G143" s="27"/>
      <c r="H143" s="27"/>
      <c r="I143" s="27"/>
      <c r="J143" s="24">
        <f t="shared" si="48"/>
        <v>75000</v>
      </c>
    </row>
    <row r="144" spans="1:10" ht="15">
      <c r="A144" s="38">
        <v>425281</v>
      </c>
      <c r="B144" s="37" t="s">
        <v>203</v>
      </c>
      <c r="C144" s="27">
        <v>30000</v>
      </c>
      <c r="D144" s="27"/>
      <c r="E144" s="27"/>
      <c r="F144" s="27"/>
      <c r="G144" s="27"/>
      <c r="H144" s="27"/>
      <c r="I144" s="27"/>
      <c r="J144" s="24">
        <f t="shared" si="48"/>
        <v>30000</v>
      </c>
    </row>
    <row r="145" spans="1:10" s="5" customFormat="1" ht="15">
      <c r="A145" s="34">
        <v>426000</v>
      </c>
      <c r="B145" s="23" t="s">
        <v>116</v>
      </c>
      <c r="C145" s="24">
        <f aca="true" t="shared" si="49" ref="C145:H145">+C146+C150+C153+C157+C160+C162+C165+C166+C171</f>
        <v>807000</v>
      </c>
      <c r="D145" s="24">
        <f t="shared" si="49"/>
        <v>0</v>
      </c>
      <c r="E145" s="24">
        <f t="shared" si="49"/>
        <v>2643000</v>
      </c>
      <c r="F145" s="24">
        <f t="shared" si="49"/>
        <v>6000</v>
      </c>
      <c r="G145" s="24">
        <f t="shared" si="49"/>
        <v>0</v>
      </c>
      <c r="H145" s="24">
        <f t="shared" si="49"/>
        <v>0</v>
      </c>
      <c r="I145" s="24">
        <f>+I146+I150+I153+I157+I160+I162+I165+I166+I171</f>
        <v>0</v>
      </c>
      <c r="J145" s="24">
        <f t="shared" si="48"/>
        <v>3456000</v>
      </c>
    </row>
    <row r="146" spans="1:10" ht="15">
      <c r="A146" s="52">
        <v>426100</v>
      </c>
      <c r="B146" s="53" t="s">
        <v>117</v>
      </c>
      <c r="C146" s="54">
        <f>+C147+C149+C148</f>
        <v>58000</v>
      </c>
      <c r="D146" s="54">
        <f aca="true" t="shared" si="50" ref="D146:I146">+D147+D149</f>
        <v>0</v>
      </c>
      <c r="E146" s="54">
        <f t="shared" si="50"/>
        <v>0</v>
      </c>
      <c r="F146" s="54">
        <f t="shared" si="50"/>
        <v>0</v>
      </c>
      <c r="G146" s="54">
        <f t="shared" si="50"/>
        <v>0</v>
      </c>
      <c r="H146" s="54">
        <f t="shared" si="50"/>
        <v>0</v>
      </c>
      <c r="I146" s="54">
        <f t="shared" si="50"/>
        <v>0</v>
      </c>
      <c r="J146" s="55">
        <f t="shared" si="48"/>
        <v>58000</v>
      </c>
    </row>
    <row r="147" spans="1:10" ht="15">
      <c r="A147" s="38">
        <v>426111</v>
      </c>
      <c r="B147" s="37" t="s">
        <v>118</v>
      </c>
      <c r="C147" s="27">
        <v>43000</v>
      </c>
      <c r="D147" s="27"/>
      <c r="E147" s="27"/>
      <c r="F147" s="27"/>
      <c r="G147" s="27"/>
      <c r="H147" s="27"/>
      <c r="I147" s="27"/>
      <c r="J147" s="24">
        <f t="shared" si="48"/>
        <v>43000</v>
      </c>
    </row>
    <row r="148" spans="1:10" ht="15">
      <c r="A148" s="38">
        <v>426121</v>
      </c>
      <c r="B148" s="37" t="s">
        <v>204</v>
      </c>
      <c r="C148" s="27"/>
      <c r="D148" s="27"/>
      <c r="E148" s="27"/>
      <c r="F148" s="27"/>
      <c r="G148" s="27"/>
      <c r="H148" s="27"/>
      <c r="I148" s="27"/>
      <c r="J148" s="24">
        <f t="shared" si="48"/>
        <v>0</v>
      </c>
    </row>
    <row r="149" spans="1:10" ht="15">
      <c r="A149" s="38">
        <v>426131</v>
      </c>
      <c r="B149" s="37" t="s">
        <v>119</v>
      </c>
      <c r="C149" s="27">
        <v>15000</v>
      </c>
      <c r="D149" s="27"/>
      <c r="E149" s="27"/>
      <c r="F149" s="27"/>
      <c r="G149" s="27"/>
      <c r="H149" s="27"/>
      <c r="I149" s="27"/>
      <c r="J149" s="24">
        <f t="shared" si="48"/>
        <v>15000</v>
      </c>
    </row>
    <row r="150" spans="1:10" ht="15">
      <c r="A150" s="36">
        <v>426200</v>
      </c>
      <c r="B150" s="37" t="s">
        <v>120</v>
      </c>
      <c r="C150" s="27">
        <f aca="true" t="shared" si="51" ref="C150:H150">+C151+C152</f>
        <v>0</v>
      </c>
      <c r="D150" s="27">
        <f t="shared" si="51"/>
        <v>0</v>
      </c>
      <c r="E150" s="27">
        <f t="shared" si="51"/>
        <v>0</v>
      </c>
      <c r="F150" s="27">
        <f t="shared" si="51"/>
        <v>0</v>
      </c>
      <c r="G150" s="27">
        <f t="shared" si="51"/>
        <v>0</v>
      </c>
      <c r="H150" s="27">
        <f t="shared" si="51"/>
        <v>0</v>
      </c>
      <c r="I150" s="27">
        <f>+I151+I152</f>
        <v>0</v>
      </c>
      <c r="J150" s="24">
        <f t="shared" si="48"/>
        <v>0</v>
      </c>
    </row>
    <row r="151" spans="1:10" ht="15">
      <c r="A151" s="38">
        <v>426211</v>
      </c>
      <c r="B151" s="37" t="s">
        <v>121</v>
      </c>
      <c r="C151" s="27"/>
      <c r="D151" s="27"/>
      <c r="E151" s="27"/>
      <c r="F151" s="27"/>
      <c r="G151" s="27"/>
      <c r="H151" s="27"/>
      <c r="I151" s="27"/>
      <c r="J151" s="24">
        <f t="shared" si="48"/>
        <v>0</v>
      </c>
    </row>
    <row r="152" spans="1:10" ht="15">
      <c r="A152" s="38">
        <v>426291</v>
      </c>
      <c r="B152" s="37" t="s">
        <v>122</v>
      </c>
      <c r="C152" s="27"/>
      <c r="D152" s="27"/>
      <c r="E152" s="27"/>
      <c r="F152" s="27"/>
      <c r="G152" s="27"/>
      <c r="H152" s="27"/>
      <c r="I152" s="27"/>
      <c r="J152" s="24">
        <f t="shared" si="48"/>
        <v>0</v>
      </c>
    </row>
    <row r="153" spans="1:10" ht="15">
      <c r="A153" s="52">
        <v>426300</v>
      </c>
      <c r="B153" s="53" t="s">
        <v>123</v>
      </c>
      <c r="C153" s="54">
        <f aca="true" t="shared" si="52" ref="C153:H153">+C154+C155+C156</f>
        <v>20000</v>
      </c>
      <c r="D153" s="54">
        <f t="shared" si="52"/>
        <v>0</v>
      </c>
      <c r="E153" s="54">
        <f t="shared" si="52"/>
        <v>0</v>
      </c>
      <c r="F153" s="54">
        <f t="shared" si="52"/>
        <v>0</v>
      </c>
      <c r="G153" s="54">
        <f t="shared" si="52"/>
        <v>0</v>
      </c>
      <c r="H153" s="54">
        <f t="shared" si="52"/>
        <v>0</v>
      </c>
      <c r="I153" s="54">
        <f>+I154+I155+I156</f>
        <v>0</v>
      </c>
      <c r="J153" s="55">
        <f t="shared" si="48"/>
        <v>20000</v>
      </c>
    </row>
    <row r="154" spans="1:10" ht="15">
      <c r="A154" s="38">
        <v>426311</v>
      </c>
      <c r="B154" s="37" t="s">
        <v>124</v>
      </c>
      <c r="C154" s="27">
        <v>20000</v>
      </c>
      <c r="D154" s="27"/>
      <c r="E154" s="27"/>
      <c r="F154" s="27">
        <v>0</v>
      </c>
      <c r="G154" s="27"/>
      <c r="H154" s="27"/>
      <c r="I154" s="27"/>
      <c r="J154" s="24">
        <f t="shared" si="48"/>
        <v>20000</v>
      </c>
    </row>
    <row r="155" spans="1:10" ht="15">
      <c r="A155" s="38">
        <v>426312</v>
      </c>
      <c r="B155" s="37" t="s">
        <v>125</v>
      </c>
      <c r="C155" s="27">
        <v>0</v>
      </c>
      <c r="D155" s="27"/>
      <c r="E155" s="27"/>
      <c r="F155" s="27"/>
      <c r="G155" s="27"/>
      <c r="H155" s="27"/>
      <c r="I155" s="27"/>
      <c r="J155" s="24">
        <f t="shared" si="48"/>
        <v>0</v>
      </c>
    </row>
    <row r="156" spans="1:10" ht="15">
      <c r="A156" s="38">
        <v>426321</v>
      </c>
      <c r="B156" s="37" t="s">
        <v>126</v>
      </c>
      <c r="C156" s="27"/>
      <c r="D156" s="27"/>
      <c r="E156" s="27"/>
      <c r="F156" s="27"/>
      <c r="G156" s="27"/>
      <c r="H156" s="27"/>
      <c r="I156" s="27"/>
      <c r="J156" s="24">
        <f t="shared" si="48"/>
        <v>0</v>
      </c>
    </row>
    <row r="157" spans="1:10" ht="15">
      <c r="A157" s="36">
        <v>426400</v>
      </c>
      <c r="B157" s="37" t="s">
        <v>127</v>
      </c>
      <c r="C157" s="27">
        <f aca="true" t="shared" si="53" ref="C157:H157">+C158+C159</f>
        <v>0</v>
      </c>
      <c r="D157" s="27">
        <f t="shared" si="53"/>
        <v>0</v>
      </c>
      <c r="E157" s="27">
        <f t="shared" si="53"/>
        <v>0</v>
      </c>
      <c r="F157" s="27">
        <f t="shared" si="53"/>
        <v>0</v>
      </c>
      <c r="G157" s="27">
        <f t="shared" si="53"/>
        <v>0</v>
      </c>
      <c r="H157" s="27">
        <f t="shared" si="53"/>
        <v>0</v>
      </c>
      <c r="I157" s="27">
        <f>+I158+I159</f>
        <v>0</v>
      </c>
      <c r="J157" s="24">
        <f t="shared" si="48"/>
        <v>0</v>
      </c>
    </row>
    <row r="158" spans="1:10" ht="15">
      <c r="A158" s="38">
        <v>426411</v>
      </c>
      <c r="B158" s="37" t="s">
        <v>128</v>
      </c>
      <c r="C158" s="27"/>
      <c r="D158" s="27"/>
      <c r="E158" s="27"/>
      <c r="F158" s="27"/>
      <c r="G158" s="27"/>
      <c r="H158" s="27"/>
      <c r="I158" s="27"/>
      <c r="J158" s="24">
        <f t="shared" si="48"/>
        <v>0</v>
      </c>
    </row>
    <row r="159" spans="1:10" ht="15">
      <c r="A159" s="38">
        <v>426412</v>
      </c>
      <c r="B159" s="37" t="s">
        <v>129</v>
      </c>
      <c r="C159" s="27"/>
      <c r="D159" s="27"/>
      <c r="E159" s="27"/>
      <c r="F159" s="27"/>
      <c r="G159" s="27"/>
      <c r="H159" s="27"/>
      <c r="I159" s="27"/>
      <c r="J159" s="24">
        <f t="shared" si="48"/>
        <v>0</v>
      </c>
    </row>
    <row r="160" spans="1:10" ht="15">
      <c r="A160" s="36">
        <v>426500</v>
      </c>
      <c r="B160" s="37" t="s">
        <v>130</v>
      </c>
      <c r="C160" s="27">
        <f aca="true" t="shared" si="54" ref="C160:I160">+C161</f>
        <v>0</v>
      </c>
      <c r="D160" s="27">
        <f t="shared" si="54"/>
        <v>0</v>
      </c>
      <c r="E160" s="27">
        <f t="shared" si="54"/>
        <v>0</v>
      </c>
      <c r="F160" s="27">
        <f t="shared" si="54"/>
        <v>0</v>
      </c>
      <c r="G160" s="27">
        <f t="shared" si="54"/>
        <v>0</v>
      </c>
      <c r="H160" s="27">
        <f t="shared" si="54"/>
        <v>0</v>
      </c>
      <c r="I160" s="27">
        <f t="shared" si="54"/>
        <v>0</v>
      </c>
      <c r="J160" s="24">
        <f t="shared" si="48"/>
        <v>0</v>
      </c>
    </row>
    <row r="161" spans="1:10" ht="15">
      <c r="A161" s="38">
        <v>426591</v>
      </c>
      <c r="B161" s="37" t="s">
        <v>131</v>
      </c>
      <c r="C161" s="27"/>
      <c r="D161" s="27"/>
      <c r="E161" s="27"/>
      <c r="F161" s="27"/>
      <c r="G161" s="27"/>
      <c r="H161" s="27"/>
      <c r="I161" s="27"/>
      <c r="J161" s="24">
        <f t="shared" si="48"/>
        <v>0</v>
      </c>
    </row>
    <row r="162" spans="1:10" ht="15">
      <c r="A162" s="52">
        <v>426600</v>
      </c>
      <c r="B162" s="53" t="s">
        <v>132</v>
      </c>
      <c r="C162" s="54">
        <f aca="true" t="shared" si="55" ref="C162:H162">+C163+C164</f>
        <v>407000</v>
      </c>
      <c r="D162" s="54">
        <f t="shared" si="55"/>
        <v>0</v>
      </c>
      <c r="E162" s="54">
        <f t="shared" si="55"/>
        <v>120000</v>
      </c>
      <c r="F162" s="54">
        <f t="shared" si="55"/>
        <v>6000</v>
      </c>
      <c r="G162" s="54">
        <f t="shared" si="55"/>
        <v>0</v>
      </c>
      <c r="H162" s="54">
        <f t="shared" si="55"/>
        <v>0</v>
      </c>
      <c r="I162" s="54">
        <f>+I163+I164</f>
        <v>0</v>
      </c>
      <c r="J162" s="55">
        <f t="shared" si="48"/>
        <v>533000</v>
      </c>
    </row>
    <row r="163" spans="1:10" ht="15">
      <c r="A163" s="38">
        <v>426611</v>
      </c>
      <c r="B163" s="37" t="s">
        <v>133</v>
      </c>
      <c r="C163" s="27">
        <f>370000+37000</f>
        <v>407000</v>
      </c>
      <c r="D163" s="27"/>
      <c r="E163" s="27">
        <v>120000</v>
      </c>
      <c r="F163" s="27">
        <v>6000</v>
      </c>
      <c r="G163" s="27"/>
      <c r="H163" s="27"/>
      <c r="I163" s="27"/>
      <c r="J163" s="24">
        <f t="shared" si="48"/>
        <v>533000</v>
      </c>
    </row>
    <row r="164" spans="1:10" ht="15">
      <c r="A164" s="38">
        <v>426621</v>
      </c>
      <c r="B164" s="37" t="s">
        <v>134</v>
      </c>
      <c r="C164" s="27"/>
      <c r="D164" s="27"/>
      <c r="E164" s="27"/>
      <c r="F164" s="27"/>
      <c r="G164" s="27"/>
      <c r="H164" s="27"/>
      <c r="I164" s="27"/>
      <c r="J164" s="24">
        <f t="shared" si="48"/>
        <v>0</v>
      </c>
    </row>
    <row r="165" spans="1:10" ht="15">
      <c r="A165" s="36">
        <v>426700</v>
      </c>
      <c r="B165" s="37" t="s">
        <v>135</v>
      </c>
      <c r="C165" s="27"/>
      <c r="D165" s="27"/>
      <c r="E165" s="27"/>
      <c r="F165" s="27"/>
      <c r="G165" s="27"/>
      <c r="H165" s="27"/>
      <c r="I165" s="27"/>
      <c r="J165" s="24">
        <f t="shared" si="48"/>
        <v>0</v>
      </c>
    </row>
    <row r="166" spans="1:10" ht="15">
      <c r="A166" s="52">
        <v>426800</v>
      </c>
      <c r="B166" s="53" t="s">
        <v>136</v>
      </c>
      <c r="C166" s="54">
        <f>+C167+C168+C170+C169</f>
        <v>275000</v>
      </c>
      <c r="D166" s="54">
        <f>+D167+D168+D170</f>
        <v>0</v>
      </c>
      <c r="E166" s="54">
        <f>SUM(E167:E170)</f>
        <v>2510000</v>
      </c>
      <c r="F166" s="54">
        <f>+F167+F168+F170</f>
        <v>0</v>
      </c>
      <c r="G166" s="54">
        <f>+G167+G168+G170</f>
        <v>0</v>
      </c>
      <c r="H166" s="54">
        <f>+H167+H168+H170</f>
        <v>0</v>
      </c>
      <c r="I166" s="54">
        <f>+I167+I168+I170</f>
        <v>0</v>
      </c>
      <c r="J166" s="55">
        <f t="shared" si="48"/>
        <v>2785000</v>
      </c>
    </row>
    <row r="167" spans="1:10" ht="15">
      <c r="A167" s="38">
        <v>426811</v>
      </c>
      <c r="B167" s="37" t="s">
        <v>137</v>
      </c>
      <c r="C167" s="27">
        <v>143000</v>
      </c>
      <c r="D167" s="27"/>
      <c r="E167" s="27">
        <v>5000</v>
      </c>
      <c r="F167" s="27"/>
      <c r="G167" s="27"/>
      <c r="H167" s="27"/>
      <c r="I167" s="27"/>
      <c r="J167" s="24">
        <f t="shared" si="48"/>
        <v>148000</v>
      </c>
    </row>
    <row r="168" spans="1:10" ht="15">
      <c r="A168" s="38">
        <v>426812</v>
      </c>
      <c r="B168" s="37" t="s">
        <v>138</v>
      </c>
      <c r="C168" s="27">
        <v>10000</v>
      </c>
      <c r="D168" s="27"/>
      <c r="E168" s="27">
        <v>5000</v>
      </c>
      <c r="F168" s="27"/>
      <c r="G168" s="27"/>
      <c r="H168" s="27"/>
      <c r="I168" s="27"/>
      <c r="J168" s="24">
        <f t="shared" si="48"/>
        <v>15000</v>
      </c>
    </row>
    <row r="169" spans="1:10" ht="15">
      <c r="A169" s="38">
        <v>426819</v>
      </c>
      <c r="B169" s="37" t="s">
        <v>139</v>
      </c>
      <c r="C169" s="27">
        <v>122000</v>
      </c>
      <c r="D169" s="27"/>
      <c r="E169" s="27"/>
      <c r="F169" s="27"/>
      <c r="G169" s="27"/>
      <c r="H169" s="27"/>
      <c r="I169" s="27"/>
      <c r="J169" s="24">
        <f t="shared" si="48"/>
        <v>122000</v>
      </c>
    </row>
    <row r="170" spans="1:10" ht="15">
      <c r="A170" s="38">
        <v>426821</v>
      </c>
      <c r="B170" s="37" t="s">
        <v>213</v>
      </c>
      <c r="C170" s="27"/>
      <c r="D170" s="27"/>
      <c r="E170" s="27">
        <v>2500000</v>
      </c>
      <c r="F170" s="27"/>
      <c r="G170" s="27"/>
      <c r="H170" s="27"/>
      <c r="I170" s="27"/>
      <c r="J170" s="24">
        <f t="shared" si="48"/>
        <v>2500000</v>
      </c>
    </row>
    <row r="171" spans="1:10" ht="15">
      <c r="A171" s="52">
        <v>426900</v>
      </c>
      <c r="B171" s="53" t="s">
        <v>140</v>
      </c>
      <c r="C171" s="54">
        <f aca="true" t="shared" si="56" ref="C171:H171">+C172+C173+C174</f>
        <v>47000</v>
      </c>
      <c r="D171" s="54">
        <f t="shared" si="56"/>
        <v>0</v>
      </c>
      <c r="E171" s="54">
        <f t="shared" si="56"/>
        <v>13000</v>
      </c>
      <c r="F171" s="54">
        <f t="shared" si="56"/>
        <v>0</v>
      </c>
      <c r="G171" s="54">
        <f t="shared" si="56"/>
        <v>0</v>
      </c>
      <c r="H171" s="54">
        <f t="shared" si="56"/>
        <v>0</v>
      </c>
      <c r="I171" s="54">
        <f>+I172+I173+I174</f>
        <v>0</v>
      </c>
      <c r="J171" s="55">
        <f t="shared" si="48"/>
        <v>60000</v>
      </c>
    </row>
    <row r="172" spans="1:10" ht="15">
      <c r="A172" s="38">
        <v>426912</v>
      </c>
      <c r="B172" s="37" t="s">
        <v>141</v>
      </c>
      <c r="C172" s="27"/>
      <c r="D172" s="27"/>
      <c r="E172" s="27"/>
      <c r="F172" s="27"/>
      <c r="G172" s="27"/>
      <c r="H172" s="27"/>
      <c r="I172" s="27"/>
      <c r="J172" s="24">
        <f aca="true" t="shared" si="57" ref="J172:J203">SUM(C172:I172)</f>
        <v>0</v>
      </c>
    </row>
    <row r="173" spans="1:10" ht="15">
      <c r="A173" s="38">
        <v>426913</v>
      </c>
      <c r="B173" s="37" t="s">
        <v>142</v>
      </c>
      <c r="C173" s="27">
        <v>22000</v>
      </c>
      <c r="D173" s="27"/>
      <c r="E173" s="27"/>
      <c r="F173" s="27"/>
      <c r="G173" s="27"/>
      <c r="H173" s="27"/>
      <c r="I173" s="27"/>
      <c r="J173" s="24">
        <f t="shared" si="57"/>
        <v>22000</v>
      </c>
    </row>
    <row r="174" spans="1:10" ht="15">
      <c r="A174" s="38">
        <v>426919</v>
      </c>
      <c r="B174" s="37" t="s">
        <v>143</v>
      </c>
      <c r="C174" s="27">
        <v>25000</v>
      </c>
      <c r="D174" s="27"/>
      <c r="E174" s="27">
        <v>13000</v>
      </c>
      <c r="F174" s="27"/>
      <c r="G174" s="27"/>
      <c r="H174" s="27"/>
      <c r="I174" s="27"/>
      <c r="J174" s="24">
        <f t="shared" si="57"/>
        <v>38000</v>
      </c>
    </row>
    <row r="175" spans="1:10" s="5" customFormat="1" ht="15" hidden="1">
      <c r="A175" s="34">
        <v>431000</v>
      </c>
      <c r="B175" s="35" t="s">
        <v>144</v>
      </c>
      <c r="C175" s="24">
        <f aca="true" t="shared" si="58" ref="C175:H175">+C176+C177+C178</f>
        <v>0</v>
      </c>
      <c r="D175" s="24">
        <f t="shared" si="58"/>
        <v>0</v>
      </c>
      <c r="E175" s="24">
        <f t="shared" si="58"/>
        <v>0</v>
      </c>
      <c r="F175" s="24">
        <f t="shared" si="58"/>
        <v>0</v>
      </c>
      <c r="G175" s="24">
        <f t="shared" si="58"/>
        <v>0</v>
      </c>
      <c r="H175" s="24">
        <f t="shared" si="58"/>
        <v>0</v>
      </c>
      <c r="I175" s="24">
        <f>+I176+I177+I178</f>
        <v>0</v>
      </c>
      <c r="J175" s="24">
        <f t="shared" si="57"/>
        <v>0</v>
      </c>
    </row>
    <row r="176" spans="1:10" ht="15" hidden="1">
      <c r="A176" s="36">
        <v>431100</v>
      </c>
      <c r="B176" s="37" t="s">
        <v>145</v>
      </c>
      <c r="C176" s="27"/>
      <c r="D176" s="27"/>
      <c r="E176" s="27"/>
      <c r="F176" s="27"/>
      <c r="G176" s="27"/>
      <c r="H176" s="27"/>
      <c r="I176" s="27"/>
      <c r="J176" s="24">
        <f t="shared" si="57"/>
        <v>0</v>
      </c>
    </row>
    <row r="177" spans="1:10" ht="15" hidden="1">
      <c r="A177" s="36">
        <v>431200</v>
      </c>
      <c r="B177" s="37" t="s">
        <v>146</v>
      </c>
      <c r="C177" s="27"/>
      <c r="D177" s="27"/>
      <c r="E177" s="27"/>
      <c r="F177" s="27"/>
      <c r="G177" s="27"/>
      <c r="H177" s="27"/>
      <c r="I177" s="27"/>
      <c r="J177" s="24">
        <f t="shared" si="57"/>
        <v>0</v>
      </c>
    </row>
    <row r="178" spans="1:10" ht="15" hidden="1">
      <c r="A178" s="36">
        <v>431300</v>
      </c>
      <c r="B178" s="37" t="s">
        <v>147</v>
      </c>
      <c r="C178" s="27"/>
      <c r="D178" s="27"/>
      <c r="E178" s="27"/>
      <c r="F178" s="27"/>
      <c r="G178" s="27"/>
      <c r="H178" s="27"/>
      <c r="I178" s="27"/>
      <c r="J178" s="24">
        <f t="shared" si="57"/>
        <v>0</v>
      </c>
    </row>
    <row r="179" spans="1:10" s="5" customFormat="1" ht="15" hidden="1">
      <c r="A179" s="34">
        <v>433000</v>
      </c>
      <c r="B179" s="35" t="s">
        <v>148</v>
      </c>
      <c r="C179" s="40"/>
      <c r="D179" s="40"/>
      <c r="E179" s="40"/>
      <c r="F179" s="40"/>
      <c r="G179" s="40"/>
      <c r="H179" s="40"/>
      <c r="I179" s="40"/>
      <c r="J179" s="24">
        <f t="shared" si="57"/>
        <v>0</v>
      </c>
    </row>
    <row r="180" spans="1:10" s="5" customFormat="1" ht="15" hidden="1">
      <c r="A180" s="34">
        <v>434000</v>
      </c>
      <c r="B180" s="35" t="s">
        <v>193</v>
      </c>
      <c r="C180" s="40"/>
      <c r="D180" s="40"/>
      <c r="E180" s="40"/>
      <c r="F180" s="40"/>
      <c r="G180" s="40"/>
      <c r="H180" s="40"/>
      <c r="I180" s="40"/>
      <c r="J180" s="24">
        <f t="shared" si="57"/>
        <v>0</v>
      </c>
    </row>
    <row r="181" spans="1:10" s="5" customFormat="1" ht="15" hidden="1">
      <c r="A181" s="34">
        <v>441000</v>
      </c>
      <c r="B181" s="34" t="s">
        <v>149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f t="shared" si="57"/>
        <v>0</v>
      </c>
    </row>
    <row r="182" spans="1:10" s="5" customFormat="1" ht="15" hidden="1">
      <c r="A182" s="34">
        <v>443000</v>
      </c>
      <c r="B182" s="31" t="s">
        <v>150</v>
      </c>
      <c r="C182" s="40"/>
      <c r="D182" s="40"/>
      <c r="E182" s="40"/>
      <c r="F182" s="40"/>
      <c r="G182" s="40"/>
      <c r="H182" s="40"/>
      <c r="I182" s="40"/>
      <c r="J182" s="24">
        <f t="shared" si="57"/>
        <v>0</v>
      </c>
    </row>
    <row r="183" spans="1:10" s="5" customFormat="1" ht="15" hidden="1">
      <c r="A183" s="34">
        <v>444000</v>
      </c>
      <c r="B183" s="23" t="s">
        <v>151</v>
      </c>
      <c r="C183" s="40"/>
      <c r="D183" s="40"/>
      <c r="E183" s="40"/>
      <c r="F183" s="40"/>
      <c r="G183" s="40"/>
      <c r="H183" s="40"/>
      <c r="I183" s="40"/>
      <c r="J183" s="24">
        <f t="shared" si="57"/>
        <v>0</v>
      </c>
    </row>
    <row r="184" spans="1:10" s="5" customFormat="1" ht="15">
      <c r="A184" s="34">
        <v>463000</v>
      </c>
      <c r="B184" s="23" t="s">
        <v>194</v>
      </c>
      <c r="C184" s="40"/>
      <c r="D184" s="40"/>
      <c r="E184" s="40"/>
      <c r="F184" s="40"/>
      <c r="G184" s="40"/>
      <c r="H184" s="40"/>
      <c r="I184" s="40"/>
      <c r="J184" s="24">
        <f t="shared" si="57"/>
        <v>0</v>
      </c>
    </row>
    <row r="185" spans="1:10" s="5" customFormat="1" ht="15">
      <c r="A185" s="34">
        <v>465000</v>
      </c>
      <c r="B185" s="23" t="s">
        <v>199</v>
      </c>
      <c r="C185" s="40"/>
      <c r="D185" s="40"/>
      <c r="E185" s="40"/>
      <c r="F185" s="40"/>
      <c r="G185" s="40"/>
      <c r="H185" s="40"/>
      <c r="I185" s="40"/>
      <c r="J185" s="24">
        <f t="shared" si="57"/>
        <v>0</v>
      </c>
    </row>
    <row r="186" spans="1:10" ht="15">
      <c r="A186" s="58">
        <v>472000</v>
      </c>
      <c r="B186" s="59" t="s">
        <v>210</v>
      </c>
      <c r="C186" s="60">
        <f aca="true" t="shared" si="59" ref="C186:H186">+C187+C188</f>
        <v>620000</v>
      </c>
      <c r="D186" s="60">
        <f t="shared" si="59"/>
        <v>0</v>
      </c>
      <c r="E186" s="60">
        <f t="shared" si="59"/>
        <v>0</v>
      </c>
      <c r="F186" s="60">
        <f t="shared" si="59"/>
        <v>0</v>
      </c>
      <c r="G186" s="60">
        <f t="shared" si="59"/>
        <v>0</v>
      </c>
      <c r="H186" s="60">
        <f t="shared" si="59"/>
        <v>0</v>
      </c>
      <c r="I186" s="60">
        <f>+I187+I188</f>
        <v>0</v>
      </c>
      <c r="J186" s="55">
        <f t="shared" si="57"/>
        <v>620000</v>
      </c>
    </row>
    <row r="187" spans="1:10" ht="15">
      <c r="A187" s="42">
        <v>472717</v>
      </c>
      <c r="B187" s="43" t="s">
        <v>211</v>
      </c>
      <c r="C187" s="27">
        <v>250000</v>
      </c>
      <c r="D187" s="27"/>
      <c r="E187" s="27"/>
      <c r="F187" s="27"/>
      <c r="G187" s="27"/>
      <c r="H187" s="27"/>
      <c r="I187" s="27"/>
      <c r="J187" s="24">
        <f t="shared" si="57"/>
        <v>250000</v>
      </c>
    </row>
    <row r="188" spans="1:10" ht="15">
      <c r="A188" s="42">
        <v>472719</v>
      </c>
      <c r="B188" s="43" t="s">
        <v>212</v>
      </c>
      <c r="C188" s="27">
        <v>370000</v>
      </c>
      <c r="D188" s="27"/>
      <c r="E188" s="27"/>
      <c r="F188" s="27"/>
      <c r="G188" s="27"/>
      <c r="H188" s="27"/>
      <c r="I188" s="27"/>
      <c r="J188" s="24">
        <f t="shared" si="57"/>
        <v>370000</v>
      </c>
    </row>
    <row r="189" spans="1:10" s="5" customFormat="1" ht="15">
      <c r="A189" s="34">
        <v>481000</v>
      </c>
      <c r="B189" s="23" t="s">
        <v>152</v>
      </c>
      <c r="C189" s="24">
        <f aca="true" t="shared" si="60" ref="C189:H189">+C190+C191</f>
        <v>0</v>
      </c>
      <c r="D189" s="24">
        <f t="shared" si="60"/>
        <v>0</v>
      </c>
      <c r="E189" s="24">
        <f t="shared" si="60"/>
        <v>0</v>
      </c>
      <c r="F189" s="24">
        <f t="shared" si="60"/>
        <v>0</v>
      </c>
      <c r="G189" s="24">
        <f t="shared" si="60"/>
        <v>0</v>
      </c>
      <c r="H189" s="24">
        <f t="shared" si="60"/>
        <v>0</v>
      </c>
      <c r="I189" s="24">
        <f>+I190+I191</f>
        <v>0</v>
      </c>
      <c r="J189" s="24">
        <f t="shared" si="57"/>
        <v>0</v>
      </c>
    </row>
    <row r="190" spans="1:10" ht="15">
      <c r="A190" s="36">
        <v>481100</v>
      </c>
      <c r="B190" s="25" t="s">
        <v>153</v>
      </c>
      <c r="C190" s="27"/>
      <c r="D190" s="27"/>
      <c r="E190" s="27"/>
      <c r="F190" s="27"/>
      <c r="G190" s="27"/>
      <c r="H190" s="27"/>
      <c r="I190" s="27"/>
      <c r="J190" s="24">
        <f t="shared" si="57"/>
        <v>0</v>
      </c>
    </row>
    <row r="191" spans="1:10" ht="15">
      <c r="A191" s="36">
        <v>481900</v>
      </c>
      <c r="B191" s="25" t="s">
        <v>154</v>
      </c>
      <c r="C191" s="27">
        <f aca="true" t="shared" si="61" ref="C191:H191">+C192+C193+C194</f>
        <v>0</v>
      </c>
      <c r="D191" s="27">
        <f t="shared" si="61"/>
        <v>0</v>
      </c>
      <c r="E191" s="27">
        <f t="shared" si="61"/>
        <v>0</v>
      </c>
      <c r="F191" s="27">
        <f t="shared" si="61"/>
        <v>0</v>
      </c>
      <c r="G191" s="27">
        <f t="shared" si="61"/>
        <v>0</v>
      </c>
      <c r="H191" s="27">
        <f t="shared" si="61"/>
        <v>0</v>
      </c>
      <c r="I191" s="27">
        <f>+I192+I193+I194</f>
        <v>0</v>
      </c>
      <c r="J191" s="24">
        <f t="shared" si="57"/>
        <v>0</v>
      </c>
    </row>
    <row r="192" spans="1:10" ht="15">
      <c r="A192" s="38">
        <v>481911</v>
      </c>
      <c r="B192" s="25" t="s">
        <v>155</v>
      </c>
      <c r="C192" s="27"/>
      <c r="D192" s="27"/>
      <c r="E192" s="27"/>
      <c r="F192" s="27"/>
      <c r="G192" s="27"/>
      <c r="H192" s="27"/>
      <c r="I192" s="27"/>
      <c r="J192" s="24">
        <f t="shared" si="57"/>
        <v>0</v>
      </c>
    </row>
    <row r="193" spans="1:10" ht="15">
      <c r="A193" s="38">
        <v>481941</v>
      </c>
      <c r="B193" s="25" t="s">
        <v>156</v>
      </c>
      <c r="C193" s="27"/>
      <c r="D193" s="27"/>
      <c r="E193" s="27"/>
      <c r="F193" s="27"/>
      <c r="G193" s="27"/>
      <c r="H193" s="27"/>
      <c r="I193" s="27"/>
      <c r="J193" s="24">
        <f t="shared" si="57"/>
        <v>0</v>
      </c>
    </row>
    <row r="194" spans="1:10" ht="15">
      <c r="A194" s="38">
        <v>481991</v>
      </c>
      <c r="B194" s="25" t="s">
        <v>157</v>
      </c>
      <c r="C194" s="27"/>
      <c r="D194" s="27"/>
      <c r="E194" s="27"/>
      <c r="F194" s="27"/>
      <c r="G194" s="27"/>
      <c r="H194" s="27"/>
      <c r="I194" s="27"/>
      <c r="J194" s="24">
        <f t="shared" si="57"/>
        <v>0</v>
      </c>
    </row>
    <row r="195" spans="1:10" s="5" customFormat="1" ht="15">
      <c r="A195" s="34">
        <v>482000</v>
      </c>
      <c r="B195" s="44" t="s">
        <v>158</v>
      </c>
      <c r="C195" s="24">
        <f aca="true" t="shared" si="62" ref="C195:H195">+C196+C197+C198</f>
        <v>20000</v>
      </c>
      <c r="D195" s="24">
        <f t="shared" si="62"/>
        <v>0</v>
      </c>
      <c r="E195" s="24">
        <f t="shared" si="62"/>
        <v>0</v>
      </c>
      <c r="F195" s="24">
        <f t="shared" si="62"/>
        <v>0</v>
      </c>
      <c r="G195" s="24">
        <f t="shared" si="62"/>
        <v>0</v>
      </c>
      <c r="H195" s="24">
        <f t="shared" si="62"/>
        <v>0</v>
      </c>
      <c r="I195" s="24">
        <f>+I196+I197+I198</f>
        <v>0</v>
      </c>
      <c r="J195" s="24">
        <f t="shared" si="57"/>
        <v>20000</v>
      </c>
    </row>
    <row r="196" spans="1:10" ht="15">
      <c r="A196" s="52">
        <v>482200</v>
      </c>
      <c r="B196" s="53" t="s">
        <v>159</v>
      </c>
      <c r="C196" s="54">
        <v>20000</v>
      </c>
      <c r="D196" s="54"/>
      <c r="E196" s="54"/>
      <c r="F196" s="54">
        <v>0</v>
      </c>
      <c r="G196" s="54"/>
      <c r="H196" s="54"/>
      <c r="I196" s="54"/>
      <c r="J196" s="55">
        <f t="shared" si="57"/>
        <v>20000</v>
      </c>
    </row>
    <row r="197" spans="1:10" ht="15">
      <c r="A197" s="36">
        <v>482300</v>
      </c>
      <c r="B197" s="25" t="s">
        <v>160</v>
      </c>
      <c r="C197" s="27"/>
      <c r="D197" s="27"/>
      <c r="E197" s="27"/>
      <c r="F197" s="27"/>
      <c r="G197" s="27"/>
      <c r="H197" s="27"/>
      <c r="I197" s="27"/>
      <c r="J197" s="24">
        <f t="shared" si="57"/>
        <v>0</v>
      </c>
    </row>
    <row r="198" spans="1:10" ht="15">
      <c r="A198" s="36">
        <v>482400</v>
      </c>
      <c r="B198" s="25" t="s">
        <v>161</v>
      </c>
      <c r="C198" s="27"/>
      <c r="D198" s="27"/>
      <c r="E198" s="27"/>
      <c r="F198" s="27"/>
      <c r="G198" s="27"/>
      <c r="H198" s="27"/>
      <c r="I198" s="27"/>
      <c r="J198" s="24">
        <f t="shared" si="57"/>
        <v>0</v>
      </c>
    </row>
    <row r="199" spans="1:10" s="5" customFormat="1" ht="15">
      <c r="A199" s="58">
        <v>483000</v>
      </c>
      <c r="B199" s="61" t="s">
        <v>162</v>
      </c>
      <c r="C199" s="62">
        <v>50000</v>
      </c>
      <c r="D199" s="62"/>
      <c r="E199" s="62"/>
      <c r="F199" s="62"/>
      <c r="G199" s="62">
        <v>200000</v>
      </c>
      <c r="H199" s="62"/>
      <c r="I199" s="62"/>
      <c r="J199" s="55">
        <f t="shared" si="57"/>
        <v>250000</v>
      </c>
    </row>
    <row r="200" spans="1:10" s="5" customFormat="1" ht="15">
      <c r="A200" s="34">
        <v>484000</v>
      </c>
      <c r="B200" s="31" t="s">
        <v>163</v>
      </c>
      <c r="C200" s="40"/>
      <c r="D200" s="40"/>
      <c r="E200" s="40"/>
      <c r="F200" s="40"/>
      <c r="G200" s="40"/>
      <c r="H200" s="40"/>
      <c r="I200" s="40"/>
      <c r="J200" s="24">
        <f t="shared" si="57"/>
        <v>0</v>
      </c>
    </row>
    <row r="201" spans="1:10" s="5" customFormat="1" ht="15">
      <c r="A201" s="58">
        <v>485119</v>
      </c>
      <c r="B201" s="61" t="s">
        <v>164</v>
      </c>
      <c r="C201" s="62"/>
      <c r="D201" s="62"/>
      <c r="E201" s="62"/>
      <c r="F201" s="62"/>
      <c r="G201" s="62">
        <v>103000</v>
      </c>
      <c r="H201" s="62"/>
      <c r="I201" s="62"/>
      <c r="J201" s="55">
        <f t="shared" si="57"/>
        <v>103000</v>
      </c>
    </row>
    <row r="202" spans="1:10" s="5" customFormat="1" ht="15">
      <c r="A202" s="34">
        <v>490000</v>
      </c>
      <c r="B202" s="23" t="s">
        <v>165</v>
      </c>
      <c r="C202" s="40"/>
      <c r="D202" s="40"/>
      <c r="E202" s="40"/>
      <c r="F202" s="40"/>
      <c r="G202" s="40"/>
      <c r="H202" s="40"/>
      <c r="I202" s="40"/>
      <c r="J202" s="24">
        <f t="shared" si="57"/>
        <v>0</v>
      </c>
    </row>
    <row r="203" spans="1:10" s="6" customFormat="1" ht="15.75">
      <c r="A203" s="45"/>
      <c r="B203" s="46" t="s">
        <v>166</v>
      </c>
      <c r="C203" s="47">
        <f>+C202+C201+C200+C199+C195+C189+C184+C183+C182+C181+C180+C179+C175+C145+C124+C109+C85+C71+C44+C40+C37+C25+C21+C14+C11+C185+C186</f>
        <v>13839000</v>
      </c>
      <c r="D203" s="47">
        <f>+D202+D201+D200+D199+D195+D189+D184+D183+D182+D181+D180+D179+D175+D145+D124+D109+D85+D71+D44+D40+D37+D25+D21+D14+D11+D185+D186</f>
        <v>0</v>
      </c>
      <c r="E203" s="47">
        <f>+E202+E201+E200+E199+E195+E189+E184+E183+E182+E181+E180+E179+E175+E145+E124+E109+E85+E71+E44+E40+E37+E25+E21+E14+E11+E185+E186</f>
        <v>5288000</v>
      </c>
      <c r="F203" s="47">
        <f>+F202+F201+F200+F199+F195+F189+F184+F183+F182+F181+F180+F179+F175+F145+F124+F109+F85+F71+F44+F40+F37+F25+F21+F14+F11+F185+F186</f>
        <v>45000</v>
      </c>
      <c r="G203" s="47">
        <f>+G202+G201+G200+G199+G195+G189+G184+G183+G182+G181+G180+G179+G175+G145+G124+G109+G85+G71+G44+G40+G37+G25+G21+G14+G11+G185</f>
        <v>97712352</v>
      </c>
      <c r="H203" s="47">
        <f>+H202+H201+H200+H199+H195+H189+H184+H183+H182+H181+H180+H179+H175+H145+H124+H109+H85+H71+H44+H40+H37+H25+H21+H14+H11+H185</f>
        <v>0</v>
      </c>
      <c r="I203" s="47">
        <f>+I202+I201+I200+I199+I195+I189+I184+I183+I182+I181+I180+I179+I175+I145+I124+I109+I85+I71+I44+I40+I37+I25+I21+I14+I11+I185</f>
        <v>0</v>
      </c>
      <c r="J203" s="24">
        <f t="shared" si="57"/>
        <v>116884352</v>
      </c>
    </row>
    <row r="204" spans="1:10" s="6" customFormat="1" ht="15.75">
      <c r="A204" s="12"/>
      <c r="B204" s="13"/>
      <c r="C204" s="14"/>
      <c r="D204" s="14"/>
      <c r="E204" s="14"/>
      <c r="F204" s="14"/>
      <c r="G204" s="14"/>
      <c r="H204" s="14"/>
      <c r="I204" s="14"/>
      <c r="J204" s="19"/>
    </row>
    <row r="205" spans="1:10" s="16" customFormat="1" ht="21" customHeight="1">
      <c r="A205" s="74" t="s">
        <v>198</v>
      </c>
      <c r="B205" s="74"/>
      <c r="C205" s="21"/>
      <c r="D205" s="21"/>
      <c r="E205" s="21"/>
      <c r="F205" s="21"/>
      <c r="G205" s="21"/>
      <c r="H205" s="21"/>
      <c r="I205" s="21"/>
      <c r="J205" s="21"/>
    </row>
    <row r="206" spans="1:10" s="15" customFormat="1" ht="18.75" customHeight="1">
      <c r="A206" s="69" t="s">
        <v>196</v>
      </c>
      <c r="B206" s="69"/>
      <c r="C206" s="69"/>
      <c r="D206" s="69"/>
      <c r="E206" s="69"/>
      <c r="F206" s="69"/>
      <c r="G206" s="69"/>
      <c r="H206" s="69"/>
      <c r="I206" s="69"/>
      <c r="J206" s="69"/>
    </row>
    <row r="207" spans="1:10" s="15" customFormat="1" ht="16.5" customHeight="1">
      <c r="A207" s="69" t="s">
        <v>197</v>
      </c>
      <c r="B207" s="69"/>
      <c r="C207" s="69"/>
      <c r="D207" s="69"/>
      <c r="E207" s="69"/>
      <c r="F207" s="69"/>
      <c r="G207" s="69"/>
      <c r="H207" s="69"/>
      <c r="I207" s="69"/>
      <c r="J207" s="69"/>
    </row>
    <row r="208" spans="1:10" s="5" customFormat="1" ht="15">
      <c r="A208" s="34">
        <v>511000</v>
      </c>
      <c r="B208" s="23" t="s">
        <v>145</v>
      </c>
      <c r="C208" s="24">
        <f aca="true" t="shared" si="63" ref="C208:H208">C209+C210+C212+C215</f>
        <v>200000</v>
      </c>
      <c r="D208" s="24">
        <f t="shared" si="63"/>
        <v>0</v>
      </c>
      <c r="E208" s="24">
        <f t="shared" si="63"/>
        <v>0</v>
      </c>
      <c r="F208" s="24">
        <f t="shared" si="63"/>
        <v>0</v>
      </c>
      <c r="G208" s="24">
        <f t="shared" si="63"/>
        <v>0</v>
      </c>
      <c r="H208" s="24">
        <f t="shared" si="63"/>
        <v>0</v>
      </c>
      <c r="I208" s="24">
        <f>I209+I210+I212+I215</f>
        <v>0</v>
      </c>
      <c r="J208" s="24">
        <f aca="true" t="shared" si="64" ref="J208:J239">SUM(C208:I208)</f>
        <v>200000</v>
      </c>
    </row>
    <row r="209" spans="1:10" ht="15">
      <c r="A209" s="36">
        <v>511100</v>
      </c>
      <c r="B209" s="25" t="s">
        <v>167</v>
      </c>
      <c r="C209" s="26"/>
      <c r="D209" s="26"/>
      <c r="E209" s="26"/>
      <c r="F209" s="26"/>
      <c r="G209" s="26"/>
      <c r="H209" s="26"/>
      <c r="I209" s="26"/>
      <c r="J209" s="24">
        <f t="shared" si="64"/>
        <v>0</v>
      </c>
    </row>
    <row r="210" spans="1:10" ht="15">
      <c r="A210" s="36">
        <v>511200</v>
      </c>
      <c r="B210" s="25" t="s">
        <v>168</v>
      </c>
      <c r="C210" s="26">
        <f aca="true" t="shared" si="65" ref="C210:I210">+C211</f>
        <v>0</v>
      </c>
      <c r="D210" s="26">
        <f t="shared" si="65"/>
        <v>0</v>
      </c>
      <c r="E210" s="26">
        <f t="shared" si="65"/>
        <v>0</v>
      </c>
      <c r="F210" s="26">
        <f t="shared" si="65"/>
        <v>0</v>
      </c>
      <c r="G210" s="26">
        <f t="shared" si="65"/>
        <v>0</v>
      </c>
      <c r="H210" s="26">
        <f t="shared" si="65"/>
        <v>0</v>
      </c>
      <c r="I210" s="26">
        <f t="shared" si="65"/>
        <v>0</v>
      </c>
      <c r="J210" s="24">
        <f t="shared" si="64"/>
        <v>0</v>
      </c>
    </row>
    <row r="211" spans="1:10" ht="15">
      <c r="A211" s="38">
        <v>511226</v>
      </c>
      <c r="B211" s="25" t="s">
        <v>169</v>
      </c>
      <c r="C211" s="26"/>
      <c r="D211" s="26"/>
      <c r="E211" s="26"/>
      <c r="F211" s="26"/>
      <c r="G211" s="26"/>
      <c r="H211" s="26"/>
      <c r="I211" s="26"/>
      <c r="J211" s="24">
        <f t="shared" si="64"/>
        <v>0</v>
      </c>
    </row>
    <row r="212" spans="1:10" ht="15">
      <c r="A212" s="52">
        <v>511300</v>
      </c>
      <c r="B212" s="53" t="s">
        <v>170</v>
      </c>
      <c r="C212" s="63">
        <f aca="true" t="shared" si="66" ref="C212:H212">+C213+C214</f>
        <v>200000</v>
      </c>
      <c r="D212" s="63">
        <f t="shared" si="66"/>
        <v>0</v>
      </c>
      <c r="E212" s="63">
        <f t="shared" si="66"/>
        <v>0</v>
      </c>
      <c r="F212" s="63">
        <f t="shared" si="66"/>
        <v>0</v>
      </c>
      <c r="G212" s="63">
        <f t="shared" si="66"/>
        <v>0</v>
      </c>
      <c r="H212" s="63">
        <f t="shared" si="66"/>
        <v>0</v>
      </c>
      <c r="I212" s="63">
        <f>+I213+I214</f>
        <v>0</v>
      </c>
      <c r="J212" s="55">
        <f t="shared" si="64"/>
        <v>200000</v>
      </c>
    </row>
    <row r="213" spans="1:10" ht="15">
      <c r="A213" s="38">
        <v>511323</v>
      </c>
      <c r="B213" s="25" t="s">
        <v>171</v>
      </c>
      <c r="C213" s="26">
        <v>200000</v>
      </c>
      <c r="D213" s="26"/>
      <c r="E213" s="26"/>
      <c r="F213" s="26"/>
      <c r="G213" s="26"/>
      <c r="H213" s="26"/>
      <c r="I213" s="26"/>
      <c r="J213" s="24">
        <f t="shared" si="64"/>
        <v>200000</v>
      </c>
    </row>
    <row r="214" spans="1:10" ht="15">
      <c r="A214" s="38">
        <v>511394</v>
      </c>
      <c r="B214" s="25" t="s">
        <v>172</v>
      </c>
      <c r="C214" s="26"/>
      <c r="D214" s="26"/>
      <c r="E214" s="26"/>
      <c r="F214" s="26"/>
      <c r="G214" s="26"/>
      <c r="H214" s="26"/>
      <c r="I214" s="26"/>
      <c r="J214" s="24">
        <f t="shared" si="64"/>
        <v>0</v>
      </c>
    </row>
    <row r="215" spans="1:10" ht="15">
      <c r="A215" s="52">
        <v>511400</v>
      </c>
      <c r="B215" s="53" t="s">
        <v>173</v>
      </c>
      <c r="C215" s="63">
        <f aca="true" t="shared" si="67" ref="C215:H215">+C216+C217</f>
        <v>0</v>
      </c>
      <c r="D215" s="63">
        <f t="shared" si="67"/>
        <v>0</v>
      </c>
      <c r="E215" s="63">
        <f t="shared" si="67"/>
        <v>0</v>
      </c>
      <c r="F215" s="63">
        <f t="shared" si="67"/>
        <v>0</v>
      </c>
      <c r="G215" s="63">
        <f t="shared" si="67"/>
        <v>0</v>
      </c>
      <c r="H215" s="63">
        <f t="shared" si="67"/>
        <v>0</v>
      </c>
      <c r="I215" s="63">
        <f>+I216+I217</f>
        <v>0</v>
      </c>
      <c r="J215" s="55">
        <f t="shared" si="64"/>
        <v>0</v>
      </c>
    </row>
    <row r="216" spans="1:10" ht="15">
      <c r="A216" s="38">
        <v>511411</v>
      </c>
      <c r="B216" s="25" t="s">
        <v>218</v>
      </c>
      <c r="C216" s="26"/>
      <c r="D216" s="26"/>
      <c r="E216" s="26"/>
      <c r="F216" s="26"/>
      <c r="G216" s="26"/>
      <c r="H216" s="26"/>
      <c r="I216" s="26"/>
      <c r="J216" s="24">
        <f t="shared" si="64"/>
        <v>0</v>
      </c>
    </row>
    <row r="217" spans="1:10" ht="15">
      <c r="A217" s="38">
        <v>511451</v>
      </c>
      <c r="B217" s="25" t="s">
        <v>174</v>
      </c>
      <c r="C217" s="26"/>
      <c r="D217" s="26"/>
      <c r="E217" s="26"/>
      <c r="F217" s="26"/>
      <c r="G217" s="26"/>
      <c r="H217" s="26"/>
      <c r="I217" s="26"/>
      <c r="J217" s="24">
        <f t="shared" si="64"/>
        <v>0</v>
      </c>
    </row>
    <row r="218" spans="1:10" s="5" customFormat="1" ht="15">
      <c r="A218" s="34">
        <v>512000</v>
      </c>
      <c r="B218" s="23" t="s">
        <v>146</v>
      </c>
      <c r="C218" s="24">
        <f aca="true" t="shared" si="68" ref="C218:H218">C219+C220+C225+C226+C227+C228</f>
        <v>50000</v>
      </c>
      <c r="D218" s="24">
        <f t="shared" si="68"/>
        <v>0</v>
      </c>
      <c r="E218" s="24">
        <f t="shared" si="68"/>
        <v>0</v>
      </c>
      <c r="F218" s="24">
        <f t="shared" si="68"/>
        <v>0</v>
      </c>
      <c r="G218" s="24">
        <f t="shared" si="68"/>
        <v>0</v>
      </c>
      <c r="H218" s="24">
        <f t="shared" si="68"/>
        <v>0</v>
      </c>
      <c r="I218" s="24">
        <f>I219+I220+I225+I226+I227+I228</f>
        <v>0</v>
      </c>
      <c r="J218" s="24">
        <f t="shared" si="64"/>
        <v>50000</v>
      </c>
    </row>
    <row r="219" spans="1:10" ht="15">
      <c r="A219" s="36">
        <v>512100</v>
      </c>
      <c r="B219" s="25" t="s">
        <v>175</v>
      </c>
      <c r="C219" s="27"/>
      <c r="D219" s="27"/>
      <c r="E219" s="27"/>
      <c r="F219" s="27"/>
      <c r="G219" s="27"/>
      <c r="H219" s="27"/>
      <c r="I219" s="27"/>
      <c r="J219" s="24">
        <f t="shared" si="64"/>
        <v>0</v>
      </c>
    </row>
    <row r="220" spans="1:10" ht="15">
      <c r="A220" s="52">
        <v>512200</v>
      </c>
      <c r="B220" s="53" t="s">
        <v>176</v>
      </c>
      <c r="C220" s="54">
        <f aca="true" t="shared" si="69" ref="C220:H220">+C221+C222+C223+C224</f>
        <v>0</v>
      </c>
      <c r="D220" s="54">
        <f t="shared" si="69"/>
        <v>0</v>
      </c>
      <c r="E220" s="54">
        <f t="shared" si="69"/>
        <v>0</v>
      </c>
      <c r="F220" s="54">
        <f t="shared" si="69"/>
        <v>0</v>
      </c>
      <c r="G220" s="54">
        <f t="shared" si="69"/>
        <v>0</v>
      </c>
      <c r="H220" s="54">
        <f t="shared" si="69"/>
        <v>0</v>
      </c>
      <c r="I220" s="54">
        <f>+I221+I222+I223+I224</f>
        <v>0</v>
      </c>
      <c r="J220" s="55">
        <f t="shared" si="64"/>
        <v>0</v>
      </c>
    </row>
    <row r="221" spans="1:10" ht="15">
      <c r="A221" s="38">
        <v>512211</v>
      </c>
      <c r="B221" s="25" t="s">
        <v>111</v>
      </c>
      <c r="C221" s="27"/>
      <c r="D221" s="27"/>
      <c r="E221" s="27"/>
      <c r="F221" s="27"/>
      <c r="G221" s="27"/>
      <c r="H221" s="27"/>
      <c r="I221" s="27"/>
      <c r="J221" s="24">
        <f t="shared" si="64"/>
        <v>0</v>
      </c>
    </row>
    <row r="222" spans="1:10" ht="15">
      <c r="A222" s="38">
        <v>512232</v>
      </c>
      <c r="B222" s="25" t="s">
        <v>177</v>
      </c>
      <c r="C222" s="27"/>
      <c r="D222" s="27"/>
      <c r="E222" s="27"/>
      <c r="F222" s="27"/>
      <c r="G222" s="27"/>
      <c r="H222" s="27"/>
      <c r="I222" s="27"/>
      <c r="J222" s="24">
        <f t="shared" si="64"/>
        <v>0</v>
      </c>
    </row>
    <row r="223" spans="1:10" ht="15">
      <c r="A223" s="38">
        <v>512241</v>
      </c>
      <c r="B223" s="25" t="s">
        <v>178</v>
      </c>
      <c r="C223" s="27"/>
      <c r="D223" s="27"/>
      <c r="E223" s="27"/>
      <c r="F223" s="27"/>
      <c r="G223" s="27"/>
      <c r="H223" s="27"/>
      <c r="I223" s="27"/>
      <c r="J223" s="24">
        <f t="shared" si="64"/>
        <v>0</v>
      </c>
    </row>
    <row r="224" spans="1:10" ht="15">
      <c r="A224" s="38">
        <v>512251</v>
      </c>
      <c r="B224" s="25" t="s">
        <v>113</v>
      </c>
      <c r="C224" s="27"/>
      <c r="D224" s="27"/>
      <c r="E224" s="27"/>
      <c r="F224" s="27"/>
      <c r="G224" s="27"/>
      <c r="H224" s="27"/>
      <c r="I224" s="27"/>
      <c r="J224" s="24">
        <f t="shared" si="64"/>
        <v>0</v>
      </c>
    </row>
    <row r="225" spans="1:10" ht="15">
      <c r="A225" s="36">
        <v>512300</v>
      </c>
      <c r="B225" s="25" t="s">
        <v>179</v>
      </c>
      <c r="C225" s="27"/>
      <c r="D225" s="27"/>
      <c r="E225" s="27"/>
      <c r="F225" s="27"/>
      <c r="G225" s="27"/>
      <c r="H225" s="27"/>
      <c r="I225" s="27"/>
      <c r="J225" s="24">
        <f t="shared" si="64"/>
        <v>0</v>
      </c>
    </row>
    <row r="226" spans="1:10" ht="15">
      <c r="A226" s="36">
        <v>512400</v>
      </c>
      <c r="B226" s="25" t="s">
        <v>180</v>
      </c>
      <c r="C226" s="27"/>
      <c r="D226" s="27"/>
      <c r="E226" s="27"/>
      <c r="F226" s="27"/>
      <c r="G226" s="27"/>
      <c r="H226" s="27"/>
      <c r="I226" s="27"/>
      <c r="J226" s="24">
        <f t="shared" si="64"/>
        <v>0</v>
      </c>
    </row>
    <row r="227" spans="1:10" ht="15">
      <c r="A227" s="36">
        <v>512500</v>
      </c>
      <c r="B227" s="25" t="s">
        <v>181</v>
      </c>
      <c r="C227" s="27"/>
      <c r="D227" s="27"/>
      <c r="E227" s="27"/>
      <c r="F227" s="27"/>
      <c r="G227" s="27"/>
      <c r="H227" s="27"/>
      <c r="I227" s="27"/>
      <c r="J227" s="24">
        <f t="shared" si="64"/>
        <v>0</v>
      </c>
    </row>
    <row r="228" spans="1:10" ht="15">
      <c r="A228" s="52">
        <v>512600</v>
      </c>
      <c r="B228" s="53" t="s">
        <v>182</v>
      </c>
      <c r="C228" s="54">
        <f aca="true" t="shared" si="70" ref="C228:H228">+C229+C230</f>
        <v>50000</v>
      </c>
      <c r="D228" s="54">
        <f t="shared" si="70"/>
        <v>0</v>
      </c>
      <c r="E228" s="54">
        <f t="shared" si="70"/>
        <v>0</v>
      </c>
      <c r="F228" s="54">
        <f t="shared" si="70"/>
        <v>0</v>
      </c>
      <c r="G228" s="54">
        <f t="shared" si="70"/>
        <v>0</v>
      </c>
      <c r="H228" s="54">
        <f t="shared" si="70"/>
        <v>0</v>
      </c>
      <c r="I228" s="54">
        <f>+I229+I230</f>
        <v>0</v>
      </c>
      <c r="J228" s="55">
        <f t="shared" si="64"/>
        <v>50000</v>
      </c>
    </row>
    <row r="229" spans="1:10" ht="15">
      <c r="A229" s="38">
        <v>512611</v>
      </c>
      <c r="B229" s="25" t="s">
        <v>183</v>
      </c>
      <c r="C229" s="27">
        <v>50000</v>
      </c>
      <c r="D229" s="27"/>
      <c r="E229" s="27"/>
      <c r="F229" s="27"/>
      <c r="G229" s="27"/>
      <c r="H229" s="27"/>
      <c r="I229" s="27"/>
      <c r="J229" s="24">
        <f t="shared" si="64"/>
        <v>50000</v>
      </c>
    </row>
    <row r="230" spans="1:10" ht="15">
      <c r="A230" s="38">
        <v>512631</v>
      </c>
      <c r="B230" s="25" t="s">
        <v>184</v>
      </c>
      <c r="C230" s="27"/>
      <c r="D230" s="27"/>
      <c r="E230" s="27"/>
      <c r="F230" s="27"/>
      <c r="G230" s="27"/>
      <c r="H230" s="27"/>
      <c r="I230" s="27"/>
      <c r="J230" s="24">
        <f t="shared" si="64"/>
        <v>0</v>
      </c>
    </row>
    <row r="231" spans="1:10" s="5" customFormat="1" ht="15">
      <c r="A231" s="34">
        <v>513000</v>
      </c>
      <c r="B231" s="23" t="s">
        <v>147</v>
      </c>
      <c r="C231" s="40"/>
      <c r="D231" s="40"/>
      <c r="E231" s="40"/>
      <c r="F231" s="40"/>
      <c r="G231" s="40"/>
      <c r="H231" s="40"/>
      <c r="I231" s="40"/>
      <c r="J231" s="24">
        <f t="shared" si="64"/>
        <v>0</v>
      </c>
    </row>
    <row r="232" spans="1:10" s="5" customFormat="1" ht="15">
      <c r="A232" s="34">
        <v>515000</v>
      </c>
      <c r="B232" s="23" t="s">
        <v>185</v>
      </c>
      <c r="C232" s="40"/>
      <c r="D232" s="40"/>
      <c r="E232" s="40"/>
      <c r="F232" s="40">
        <f>+F233</f>
        <v>15000</v>
      </c>
      <c r="G232" s="40">
        <f>+G233</f>
        <v>0</v>
      </c>
      <c r="H232" s="40"/>
      <c r="I232" s="40"/>
      <c r="J232" s="24">
        <f t="shared" si="64"/>
        <v>15000</v>
      </c>
    </row>
    <row r="233" spans="1:10" ht="15">
      <c r="A233" s="52">
        <v>515100</v>
      </c>
      <c r="B233" s="53" t="s">
        <v>185</v>
      </c>
      <c r="C233" s="60">
        <f aca="true" t="shared" si="71" ref="C233:I233">+C234</f>
        <v>0</v>
      </c>
      <c r="D233" s="60">
        <f t="shared" si="71"/>
        <v>0</v>
      </c>
      <c r="E233" s="60">
        <f t="shared" si="71"/>
        <v>0</v>
      </c>
      <c r="F233" s="60">
        <f t="shared" si="71"/>
        <v>15000</v>
      </c>
      <c r="G233" s="60">
        <f t="shared" si="71"/>
        <v>0</v>
      </c>
      <c r="H233" s="60">
        <f t="shared" si="71"/>
        <v>0</v>
      </c>
      <c r="I233" s="60">
        <f t="shared" si="71"/>
        <v>0</v>
      </c>
      <c r="J233" s="55">
        <f t="shared" si="64"/>
        <v>15000</v>
      </c>
    </row>
    <row r="234" spans="1:10" ht="15">
      <c r="A234" s="38">
        <v>515121</v>
      </c>
      <c r="B234" s="25" t="s">
        <v>186</v>
      </c>
      <c r="C234" s="41"/>
      <c r="D234" s="41"/>
      <c r="E234" s="41"/>
      <c r="F234" s="41">
        <v>15000</v>
      </c>
      <c r="G234" s="41"/>
      <c r="H234" s="41"/>
      <c r="I234" s="41"/>
      <c r="J234" s="24">
        <f t="shared" si="64"/>
        <v>15000</v>
      </c>
    </row>
    <row r="235" spans="1:10" s="6" customFormat="1" ht="31.5">
      <c r="A235" s="45"/>
      <c r="B235" s="48" t="s">
        <v>187</v>
      </c>
      <c r="C235" s="47">
        <f aca="true" t="shared" si="72" ref="C235:H235">+C208+C218+C231+C232</f>
        <v>250000</v>
      </c>
      <c r="D235" s="47">
        <f t="shared" si="72"/>
        <v>0</v>
      </c>
      <c r="E235" s="47">
        <f t="shared" si="72"/>
        <v>0</v>
      </c>
      <c r="F235" s="47">
        <f t="shared" si="72"/>
        <v>15000</v>
      </c>
      <c r="G235" s="47">
        <f t="shared" si="72"/>
        <v>0</v>
      </c>
      <c r="H235" s="47">
        <f t="shared" si="72"/>
        <v>0</v>
      </c>
      <c r="I235" s="47">
        <f>+I208+I218+I231+I232</f>
        <v>0</v>
      </c>
      <c r="J235" s="24">
        <f t="shared" si="64"/>
        <v>265000</v>
      </c>
    </row>
    <row r="236" spans="1:10" s="5" customFormat="1" ht="15">
      <c r="A236" s="34">
        <v>611000</v>
      </c>
      <c r="B236" s="23" t="s">
        <v>188</v>
      </c>
      <c r="C236" s="40"/>
      <c r="D236" s="40"/>
      <c r="E236" s="40"/>
      <c r="F236" s="40"/>
      <c r="G236" s="40"/>
      <c r="H236" s="40"/>
      <c r="I236" s="40"/>
      <c r="J236" s="24">
        <f t="shared" si="64"/>
        <v>0</v>
      </c>
    </row>
    <row r="237" spans="1:10" s="6" customFormat="1" ht="47.25" hidden="1">
      <c r="A237" s="45"/>
      <c r="B237" s="48" t="s">
        <v>189</v>
      </c>
      <c r="C237" s="47">
        <f aca="true" t="shared" si="73" ref="C237:H237">+C236</f>
        <v>0</v>
      </c>
      <c r="D237" s="47">
        <f t="shared" si="73"/>
        <v>0</v>
      </c>
      <c r="E237" s="47">
        <f t="shared" si="73"/>
        <v>0</v>
      </c>
      <c r="F237" s="47">
        <f t="shared" si="73"/>
        <v>0</v>
      </c>
      <c r="G237" s="47">
        <f t="shared" si="73"/>
        <v>0</v>
      </c>
      <c r="H237" s="47">
        <f t="shared" si="73"/>
        <v>0</v>
      </c>
      <c r="I237" s="47">
        <f>+I236</f>
        <v>0</v>
      </c>
      <c r="J237" s="24">
        <f t="shared" si="64"/>
        <v>0</v>
      </c>
    </row>
    <row r="238" spans="1:10" s="6" customFormat="1" ht="15.75">
      <c r="A238" s="45"/>
      <c r="B238" s="48"/>
      <c r="C238" s="47"/>
      <c r="D238" s="47"/>
      <c r="E238" s="47"/>
      <c r="F238" s="47"/>
      <c r="G238" s="47"/>
      <c r="H238" s="47"/>
      <c r="I238" s="47"/>
      <c r="J238" s="24">
        <f t="shared" si="64"/>
        <v>0</v>
      </c>
    </row>
    <row r="239" spans="1:10" s="17" customFormat="1" ht="28.5" customHeight="1">
      <c r="A239" s="49"/>
      <c r="B239" s="50" t="s">
        <v>190</v>
      </c>
      <c r="C239" s="51">
        <f aca="true" t="shared" si="74" ref="C239:H239">+C237+C235+C203</f>
        <v>14089000</v>
      </c>
      <c r="D239" s="51">
        <f t="shared" si="74"/>
        <v>0</v>
      </c>
      <c r="E239" s="51">
        <f t="shared" si="74"/>
        <v>5288000</v>
      </c>
      <c r="F239" s="51">
        <f t="shared" si="74"/>
        <v>60000</v>
      </c>
      <c r="G239" s="51">
        <f t="shared" si="74"/>
        <v>97712352</v>
      </c>
      <c r="H239" s="51">
        <f t="shared" si="74"/>
        <v>0</v>
      </c>
      <c r="I239" s="51">
        <f>+I237+I235+I203</f>
        <v>0</v>
      </c>
      <c r="J239" s="51">
        <f t="shared" si="64"/>
        <v>117149352</v>
      </c>
    </row>
    <row r="240" ht="45.75" customHeight="1"/>
    <row r="241" spans="1:9" ht="12.75">
      <c r="A241" s="8"/>
      <c r="B241" s="9" t="s">
        <v>219</v>
      </c>
      <c r="G241" s="7" t="s">
        <v>192</v>
      </c>
      <c r="H241" s="7"/>
      <c r="I241" s="7"/>
    </row>
    <row r="242" spans="7:9" ht="12.75">
      <c r="G242" s="18"/>
      <c r="H242" s="18"/>
      <c r="I242" s="18"/>
    </row>
    <row r="245" ht="12.75">
      <c r="C245" s="64"/>
    </row>
    <row r="248" ht="12.75">
      <c r="C248" s="67"/>
    </row>
  </sheetData>
  <sheetProtection/>
  <mergeCells count="21">
    <mergeCell ref="C5:C6"/>
    <mergeCell ref="A3:B3"/>
    <mergeCell ref="A5:A6"/>
    <mergeCell ref="B5:B6"/>
    <mergeCell ref="A9:B9"/>
    <mergeCell ref="A10:B10"/>
    <mergeCell ref="I5:I6"/>
    <mergeCell ref="E5:E6"/>
    <mergeCell ref="F5:F6"/>
    <mergeCell ref="G5:G6"/>
    <mergeCell ref="H5:H6"/>
    <mergeCell ref="C9:J9"/>
    <mergeCell ref="D5:D6"/>
    <mergeCell ref="A206:B206"/>
    <mergeCell ref="A207:B207"/>
    <mergeCell ref="C206:J206"/>
    <mergeCell ref="C207:J207"/>
    <mergeCell ref="A205:B205"/>
    <mergeCell ref="C10:J10"/>
    <mergeCell ref="A8:B8"/>
    <mergeCell ref="J5:J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8" r:id="rId1"/>
  <rowBreaks count="3" manualBreakCount="3">
    <brk id="115" max="8" man="1"/>
    <brk id="157" max="8" man="1"/>
    <brk id="2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Orsolja Pasti</dc:creator>
  <cp:keywords/>
  <dc:description/>
  <cp:lastModifiedBy>User</cp:lastModifiedBy>
  <cp:lastPrinted>2022-04-05T09:43:37Z</cp:lastPrinted>
  <dcterms:created xsi:type="dcterms:W3CDTF">2009-09-17T18:45:53Z</dcterms:created>
  <dcterms:modified xsi:type="dcterms:W3CDTF">2024-01-23T12:00:19Z</dcterms:modified>
  <cp:category/>
  <cp:version/>
  <cp:contentType/>
  <cp:contentStatus/>
</cp:coreProperties>
</file>