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521" windowWidth="14670" windowHeight="12375" activeTab="0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<sst xmlns="http://schemas.openxmlformats.org/spreadsheetml/2006/main" count="252" uniqueCount="87">
  <si>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</si>
  <si>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</si>
  <si>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</si>
  <si>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</si>
  <si>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</si>
  <si>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</si>
  <si>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</si>
  <si>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</si>
  <si>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</si>
  <si>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</si>
  <si>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</si>
  <si>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</si>
  <si>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</si>
  <si>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</si>
  <si>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</si>
  <si>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</si>
  <si>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</si>
  <si>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</si>
  <si>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</si>
  <si>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</si>
  <si>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</si>
  <si>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</si>
  <si>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</si>
  <si>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</si>
  <si>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</si>
  <si>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</si>
  <si>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</si>
  <si>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</si>
  <si>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</si>
  <si>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</si>
  <si>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</si>
  <si>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</si>
  <si>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</si>
  <si>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</si>
  <si>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</si>
  <si>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</si>
  <si>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</si>
  <si>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</si>
  <si>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</si>
  <si>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</si>
  <si>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</si>
  <si>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</si>
  <si>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</si>
  <si>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</si>
  <si>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</si>
  <si>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</si>
  <si>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</si>
  <si>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</si>
  <si>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</si>
  <si>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</si>
  <si>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</si>
  <si>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</si>
  <si>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</si>
  <si>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</si>
  <si>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</si>
  <si>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</si>
  <si>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</si>
  <si>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</si>
  <si>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</si>
  <si>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</si>
  <si>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</si>
  <si>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</si>
  <si>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</si>
  <si>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</si>
  <si>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</si>
  <si>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</si>
  <si>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</si>
  <si>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</si>
  <si>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</si>
  <si>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</si>
  <si>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МП</t>
  </si>
  <si>
    <t>Потпис овлашћеног лица</t>
  </si>
  <si>
    <t>Приходи из буџета Републике ИЗВОР 07</t>
  </si>
  <si>
    <t>Приходи из буџета АПВ   ИЗВОР 07</t>
  </si>
  <si>
    <t>Међународне донације ИЗВОР 06</t>
  </si>
  <si>
    <t>Донације од невладиних организација и појединаца ИЗВОР 08</t>
  </si>
  <si>
    <t>Средства из буџета општине  ИЗВОР 01</t>
  </si>
  <si>
    <t>ПРИХОДИ ИЗ БУЏЕТА</t>
  </si>
  <si>
    <t>Приходи из буџета</t>
  </si>
  <si>
    <t>Средства од ученика и месне заједнице (сопствени приходи)    ИЗВОР 04</t>
  </si>
  <si>
    <t>ТРАНСФЕРИ ИЗМЕЂУ БУЏЕТСКИХ КОРИСНИКА НА ИСТОМ НИВОУ</t>
  </si>
  <si>
    <t>ОСНОВНА ШКОЛА "НИКОЛА ТЕСЛА" БАЧКА ТОПОЛА</t>
  </si>
  <si>
    <t>У БАЧКОЈ ТОПОЛИ 01.09.2017.</t>
  </si>
  <si>
    <t>ПРЕДЛОГ ПЛАНА ПРИХОДА И ПРИМАЊА ЗА 2019. ГОДИНУ</t>
  </si>
  <si>
    <t>ПРЕДЛОГ ПЛАНА ПРИХОДА И ПРИМАЊА ЗА 2020. ГОДИНУ</t>
  </si>
  <si>
    <t xml:space="preserve">У БАЧКОЈ ТОПОЛИ </t>
  </si>
  <si>
    <t>ПЛАН ПРИХОДА И ПРИМАЊА ЗА 2018. ГОДИНУ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</si>
</sst>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74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74" fontId="0" fillId="0" borderId="12" xfId="0" applyNumberFormat="1" applyFont="1" applyBorder="1" applyAlignment="1" applyProtection="1">
      <alignment horizontal="right" vertical="center"/>
      <protection locked="0"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4" fontId="0" fillId="0" borderId="13" xfId="0" applyNumberFormat="1" applyFont="1" applyBorder="1" applyAlignment="1">
      <alignment horizontal="right" vertical="center"/>
    </xf>
    <xf numFmtId="174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74" fontId="1" fillId="0" borderId="11" xfId="0" applyNumberFormat="1" applyFont="1" applyBorder="1" applyAlignment="1" applyProtection="1">
      <alignment horizontal="right" vertical="center"/>
      <protection locked="0"/>
    </xf>
    <xf numFmtId="174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74" fontId="1" fillId="34" borderId="16" xfId="0" applyNumberFormat="1" applyFont="1" applyFill="1" applyBorder="1" applyAlignment="1" applyProtection="1">
      <alignment horizontal="right" vertical="center"/>
      <protection locked="0"/>
    </xf>
    <xf numFmtId="174" fontId="1" fillId="34" borderId="15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74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74" fontId="1" fillId="35" borderId="11" xfId="0" applyNumberFormat="1" applyFont="1" applyFill="1" applyBorder="1" applyAlignment="1" applyProtection="1">
      <alignment horizontal="right" vertical="center"/>
      <protection locked="0"/>
    </xf>
    <xf numFmtId="174" fontId="1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74" fontId="0" fillId="0" borderId="11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" fontId="0" fillId="33" borderId="0" xfId="0" applyNumberFormat="1" applyFont="1" applyFill="1" applyBorder="1" applyAlignment="1" quotePrefix="1">
      <alignment horizontal="right"/>
    </xf>
    <xf numFmtId="1" fontId="1" fillId="33" borderId="20" xfId="0" applyNumberFormat="1" applyFont="1" applyFill="1" applyBorder="1" applyAlignment="1" quotePrefix="1">
      <alignment horizontal="right"/>
    </xf>
    <xf numFmtId="174" fontId="0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10" xfId="0" applyNumberFormat="1" applyFont="1" applyBorder="1" applyAlignment="1" applyProtection="1">
      <alignment horizontal="right" vertical="center"/>
      <protection locked="0"/>
    </xf>
    <xf numFmtId="1" fontId="1" fillId="33" borderId="10" xfId="0" applyNumberFormat="1" applyFont="1" applyFill="1" applyBorder="1" applyAlignment="1" quotePrefix="1">
      <alignment horizontal="right"/>
    </xf>
    <xf numFmtId="174" fontId="1" fillId="0" borderId="22" xfId="0" applyNumberFormat="1" applyFont="1" applyBorder="1" applyAlignment="1" applyProtection="1">
      <alignment horizontal="right" vertical="center"/>
      <protection locked="0"/>
    </xf>
    <xf numFmtId="174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C5" sqref="C5:C6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hidden="1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86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 t="s">
        <v>81</v>
      </c>
      <c r="C3" s="64"/>
      <c r="D3" s="64"/>
      <c r="E3" s="64"/>
      <c r="F3" s="64"/>
      <c r="G3" s="64"/>
      <c r="H3" s="3"/>
      <c r="I3" s="3"/>
      <c r="J3" s="3"/>
    </row>
    <row r="4" spans="1:10" ht="22.5" customHeight="1" thickBot="1">
      <c r="A4" s="30"/>
      <c r="B4" s="30"/>
      <c r="C4" s="67"/>
      <c r="D4" s="3"/>
      <c r="E4" s="31"/>
      <c r="F4" s="31"/>
      <c r="G4" s="3"/>
      <c r="H4" s="3"/>
      <c r="I4" s="3"/>
      <c r="J4" s="3"/>
    </row>
    <row r="5" spans="1:11" ht="12.75" customHeight="1" thickBot="1">
      <c r="A5" s="85" t="s">
        <v>1</v>
      </c>
      <c r="B5" s="83" t="s">
        <v>0</v>
      </c>
      <c r="C5" s="81" t="s">
        <v>76</v>
      </c>
      <c r="D5" s="87" t="s">
        <v>79</v>
      </c>
      <c r="E5" s="81" t="s">
        <v>74</v>
      </c>
      <c r="F5" s="81" t="s">
        <v>72</v>
      </c>
      <c r="G5" s="79" t="s">
        <v>73</v>
      </c>
      <c r="H5" s="79" t="s">
        <v>75</v>
      </c>
      <c r="I5" s="81" t="s">
        <v>7</v>
      </c>
      <c r="J5" s="81" t="s">
        <v>8</v>
      </c>
      <c r="K5" s="77" t="s">
        <v>2</v>
      </c>
    </row>
    <row r="6" spans="1:11" ht="75" customHeight="1" thickBot="1">
      <c r="A6" s="86"/>
      <c r="B6" s="84"/>
      <c r="C6" s="82"/>
      <c r="D6" s="88"/>
      <c r="E6" s="82"/>
      <c r="F6" s="82"/>
      <c r="G6" s="80"/>
      <c r="H6" s="80"/>
      <c r="I6" s="82"/>
      <c r="J6" s="82"/>
      <c r="K6" s="78"/>
    </row>
    <row r="7" spans="1:11" ht="12.75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>SUM(C9:J9)</f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J11">C12+C13</f>
        <v>12106318</v>
      </c>
      <c r="D11" s="37">
        <f>D12+D13</f>
        <v>1302000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4">
        <f aca="true" t="shared" si="2" ref="K11:K52">SUM(C11:J11)</f>
        <v>13408318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12106318</v>
      </c>
      <c r="D13" s="12">
        <f>D14+D17</f>
        <v>1302000</v>
      </c>
      <c r="E13" s="63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2"/>
        <v>13408318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12106318</v>
      </c>
      <c r="D14" s="12">
        <f>D15+D16</f>
        <v>1302000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2"/>
        <v>13408318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2"/>
        <v>0</v>
      </c>
    </row>
    <row r="16" spans="1:11" ht="12.75">
      <c r="A16" s="16" t="s">
        <v>56</v>
      </c>
      <c r="B16" s="10"/>
      <c r="C16" s="12">
        <v>12106318</v>
      </c>
      <c r="D16" s="12">
        <f>550000+752000</f>
        <v>1302000</v>
      </c>
      <c r="E16" s="12"/>
      <c r="F16" s="12"/>
      <c r="G16" s="12"/>
      <c r="H16" s="12"/>
      <c r="I16" s="12"/>
      <c r="J16" s="12"/>
      <c r="K16" s="34">
        <f t="shared" si="2"/>
        <v>13408318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2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>D28+D29+D32</f>
        <v>6468000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2"/>
        <v>6468000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2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2"/>
        <v>0</v>
      </c>
    </row>
    <row r="32" spans="1:11" ht="25.5">
      <c r="A32" s="39" t="s">
        <v>30</v>
      </c>
      <c r="B32" s="15" t="s">
        <v>31</v>
      </c>
      <c r="C32" s="41"/>
      <c r="D32" s="41">
        <f>7018000-550000</f>
        <v>6468000</v>
      </c>
      <c r="E32" s="41"/>
      <c r="F32" s="41"/>
      <c r="G32" s="41"/>
      <c r="H32" s="41"/>
      <c r="I32" s="41"/>
      <c r="J32" s="41"/>
      <c r="K32" s="34">
        <f t="shared" si="2"/>
        <v>6468000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>
        <v>230600</v>
      </c>
      <c r="I35" s="12"/>
      <c r="J35" s="12"/>
      <c r="K35" s="34">
        <f t="shared" si="2"/>
        <v>230600</v>
      </c>
    </row>
    <row r="36" spans="1:11" ht="12.75">
      <c r="A36" s="9" t="s">
        <v>68</v>
      </c>
      <c r="B36" s="10" t="s">
        <v>34</v>
      </c>
      <c r="C36" s="72"/>
      <c r="D36" s="72">
        <v>42000</v>
      </c>
      <c r="E36" s="12"/>
      <c r="F36" s="12"/>
      <c r="G36" s="12"/>
      <c r="H36" s="12"/>
      <c r="I36" s="12"/>
      <c r="J36" s="12"/>
      <c r="K36" s="34">
        <f t="shared" si="2"/>
        <v>42000</v>
      </c>
    </row>
    <row r="37" spans="1:11" ht="26.25" customHeight="1">
      <c r="A37" s="28" t="s">
        <v>69</v>
      </c>
      <c r="B37" s="13" t="s">
        <v>35</v>
      </c>
      <c r="C37" s="73"/>
      <c r="D37" s="73"/>
      <c r="E37" s="12"/>
      <c r="F37" s="12"/>
      <c r="G37" s="12"/>
      <c r="H37" s="12"/>
      <c r="I37" s="12"/>
      <c r="J37" s="12"/>
      <c r="K37" s="34">
        <f t="shared" si="2"/>
        <v>0</v>
      </c>
    </row>
    <row r="38" spans="1:11" ht="26.25" customHeight="1">
      <c r="A38" s="28" t="s">
        <v>80</v>
      </c>
      <c r="B38" s="74">
        <v>781000</v>
      </c>
      <c r="C38" s="73"/>
      <c r="D38" s="73"/>
      <c r="E38" s="12"/>
      <c r="F38" s="12"/>
      <c r="G38" s="12"/>
      <c r="H38" s="12"/>
      <c r="I38" s="12"/>
      <c r="J38" s="12"/>
      <c r="K38" s="34">
        <f t="shared" si="2"/>
        <v>0</v>
      </c>
    </row>
    <row r="39" spans="1:11" ht="26.25" customHeight="1">
      <c r="A39" s="28" t="s">
        <v>77</v>
      </c>
      <c r="B39" s="71">
        <v>791000</v>
      </c>
      <c r="C39" s="75">
        <f>C40</f>
        <v>0</v>
      </c>
      <c r="D39" s="76">
        <f aca="true" t="shared" si="9" ref="D39:J39">D40</f>
        <v>0</v>
      </c>
      <c r="E39" s="40">
        <f t="shared" si="9"/>
        <v>0</v>
      </c>
      <c r="F39" s="40">
        <f t="shared" si="9"/>
        <v>63250000</v>
      </c>
      <c r="G39" s="40">
        <f t="shared" si="9"/>
        <v>548520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4">
        <f t="shared" si="2"/>
        <v>63798520</v>
      </c>
    </row>
    <row r="40" spans="1:11" ht="26.25" customHeight="1">
      <c r="A40" s="69" t="s">
        <v>78</v>
      </c>
      <c r="B40" s="70">
        <v>791111</v>
      </c>
      <c r="C40" s="73"/>
      <c r="D40" s="12"/>
      <c r="E40" s="12"/>
      <c r="F40" s="12">
        <v>63250000</v>
      </c>
      <c r="G40" s="12">
        <v>548520</v>
      </c>
      <c r="H40" s="12"/>
      <c r="I40" s="12"/>
      <c r="J40" s="12"/>
      <c r="K40" s="34">
        <f t="shared" si="2"/>
        <v>63798520</v>
      </c>
    </row>
    <row r="41" spans="1:11" ht="12.75">
      <c r="A41" s="46" t="s">
        <v>36</v>
      </c>
      <c r="B41" s="47"/>
      <c r="C41" s="48">
        <f>C8+C11+C18+C27+C34+C35+C36+C37+C38+C39</f>
        <v>12106318</v>
      </c>
      <c r="D41" s="48">
        <f>D8+D11+D18+D27+D34+D35+D36+D37+D38+D39</f>
        <v>7812000</v>
      </c>
      <c r="E41" s="48">
        <f aca="true" t="shared" si="10" ref="E41:K41">E8+E11+E18+E27+E34+E35+E36+E37+E38+E39</f>
        <v>0</v>
      </c>
      <c r="F41" s="48">
        <f t="shared" si="10"/>
        <v>63250000</v>
      </c>
      <c r="G41" s="48">
        <f t="shared" si="10"/>
        <v>548520</v>
      </c>
      <c r="H41" s="48">
        <f t="shared" si="10"/>
        <v>230600</v>
      </c>
      <c r="I41" s="48">
        <f t="shared" si="10"/>
        <v>0</v>
      </c>
      <c r="J41" s="48">
        <f t="shared" si="10"/>
        <v>0</v>
      </c>
      <c r="K41" s="48">
        <f t="shared" si="10"/>
        <v>83947438</v>
      </c>
    </row>
    <row r="42" spans="1:11" ht="12.75">
      <c r="A42" s="50" t="s">
        <v>37</v>
      </c>
      <c r="B42" s="51" t="s">
        <v>38</v>
      </c>
      <c r="C42" s="52"/>
      <c r="D42" s="52">
        <f>80555-42000</f>
        <v>38555</v>
      </c>
      <c r="E42" s="52"/>
      <c r="F42" s="52"/>
      <c r="G42" s="52"/>
      <c r="H42" s="52"/>
      <c r="I42" s="52"/>
      <c r="J42" s="52"/>
      <c r="K42" s="49">
        <f t="shared" si="2"/>
        <v>38555</v>
      </c>
    </row>
    <row r="43" spans="1:11" ht="12.75">
      <c r="A43" s="53" t="s">
        <v>39</v>
      </c>
      <c r="B43" s="54"/>
      <c r="C43" s="52">
        <f aca="true" t="shared" si="11" ref="C43:J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 t="shared" si="11"/>
        <v>0</v>
      </c>
      <c r="H43" s="52">
        <f t="shared" si="11"/>
        <v>0</v>
      </c>
      <c r="I43" s="52">
        <f t="shared" si="11"/>
        <v>0</v>
      </c>
      <c r="J43" s="52">
        <f t="shared" si="11"/>
        <v>0</v>
      </c>
      <c r="K43" s="49">
        <f t="shared" si="2"/>
        <v>0</v>
      </c>
    </row>
    <row r="44" spans="1:11" ht="12.75">
      <c r="A44" s="42" t="s">
        <v>40</v>
      </c>
      <c r="B44" s="13" t="s">
        <v>41</v>
      </c>
      <c r="C44" s="40">
        <f aca="true" t="shared" si="12" ref="C44:J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34">
        <f t="shared" si="2"/>
        <v>0</v>
      </c>
    </row>
    <row r="45" spans="1:11" ht="12.75">
      <c r="A45" s="43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4">
        <f t="shared" si="2"/>
        <v>0</v>
      </c>
    </row>
    <row r="46" spans="1:11" ht="12.75">
      <c r="A46" s="43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4">
        <f t="shared" si="2"/>
        <v>0</v>
      </c>
    </row>
    <row r="47" spans="1:11" ht="12.75">
      <c r="A47" s="44" t="s">
        <v>46</v>
      </c>
      <c r="B47" s="13" t="s">
        <v>47</v>
      </c>
      <c r="C47" s="41"/>
      <c r="D47" s="41"/>
      <c r="E47" s="41"/>
      <c r="F47" s="41"/>
      <c r="G47" s="41"/>
      <c r="H47" s="41"/>
      <c r="I47" s="41"/>
      <c r="J47" s="41"/>
      <c r="K47" s="34">
        <f t="shared" si="2"/>
        <v>0</v>
      </c>
    </row>
    <row r="48" spans="1:11" ht="12.75">
      <c r="A48" s="55" t="s">
        <v>48</v>
      </c>
      <c r="B48" s="56"/>
      <c r="C48" s="57">
        <f>C41+C42+C43</f>
        <v>12106318</v>
      </c>
      <c r="D48" s="57">
        <f>D41+D42+D43</f>
        <v>7850555</v>
      </c>
      <c r="E48" s="57">
        <f aca="true" t="shared" si="13" ref="E48:J48">E41+E42+E43</f>
        <v>0</v>
      </c>
      <c r="F48" s="57">
        <f t="shared" si="13"/>
        <v>63250000</v>
      </c>
      <c r="G48" s="57">
        <f t="shared" si="13"/>
        <v>548520</v>
      </c>
      <c r="H48" s="57">
        <f t="shared" si="13"/>
        <v>230600</v>
      </c>
      <c r="I48" s="57">
        <f t="shared" si="13"/>
        <v>0</v>
      </c>
      <c r="J48" s="57">
        <f t="shared" si="13"/>
        <v>0</v>
      </c>
      <c r="K48" s="58">
        <f t="shared" si="2"/>
        <v>83985993</v>
      </c>
    </row>
    <row r="49" spans="1:11" ht="12.75">
      <c r="A49" s="50" t="s">
        <v>49</v>
      </c>
      <c r="B49" s="54"/>
      <c r="C49" s="52">
        <f aca="true" t="shared" si="14" ref="C49:J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 t="shared" si="14"/>
        <v>0</v>
      </c>
      <c r="H49" s="52">
        <f t="shared" si="14"/>
        <v>0</v>
      </c>
      <c r="I49" s="52">
        <f t="shared" si="14"/>
        <v>0</v>
      </c>
      <c r="J49" s="52">
        <f t="shared" si="14"/>
        <v>269000</v>
      </c>
      <c r="K49" s="49">
        <f t="shared" si="2"/>
        <v>269000</v>
      </c>
    </row>
    <row r="50" spans="1:11" ht="12.75">
      <c r="A50" s="43" t="s">
        <v>50</v>
      </c>
      <c r="B50" s="45">
        <v>311700</v>
      </c>
      <c r="C50" s="12"/>
      <c r="D50" s="12"/>
      <c r="E50" s="12"/>
      <c r="F50" s="12"/>
      <c r="G50" s="12"/>
      <c r="H50" s="12"/>
      <c r="I50" s="12"/>
      <c r="J50" s="12">
        <v>269000</v>
      </c>
      <c r="K50" s="34">
        <f t="shared" si="2"/>
        <v>269000</v>
      </c>
    </row>
    <row r="51" spans="1:11" ht="25.5">
      <c r="A51" s="42" t="s">
        <v>51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34">
        <f t="shared" si="2"/>
        <v>0</v>
      </c>
    </row>
    <row r="52" spans="1:11" ht="12.75">
      <c r="A52" s="55" t="s">
        <v>52</v>
      </c>
      <c r="B52" s="59"/>
      <c r="C52" s="57">
        <f aca="true" t="shared" si="15" ref="C52:J52">C48+C49</f>
        <v>12106318</v>
      </c>
      <c r="D52" s="57">
        <f t="shared" si="15"/>
        <v>7850555</v>
      </c>
      <c r="E52" s="57">
        <f t="shared" si="15"/>
        <v>0</v>
      </c>
      <c r="F52" s="57">
        <f t="shared" si="15"/>
        <v>63250000</v>
      </c>
      <c r="G52" s="57">
        <f t="shared" si="15"/>
        <v>548520</v>
      </c>
      <c r="H52" s="57">
        <f t="shared" si="15"/>
        <v>230600</v>
      </c>
      <c r="I52" s="57">
        <f t="shared" si="15"/>
        <v>0</v>
      </c>
      <c r="J52" s="57">
        <f t="shared" si="15"/>
        <v>269000</v>
      </c>
      <c r="K52" s="58">
        <f t="shared" si="2"/>
        <v>84254993</v>
      </c>
    </row>
    <row r="53" ht="5.25" customHeight="1"/>
    <row r="54" spans="1:11" ht="40.5" customHeight="1">
      <c r="A54" s="66" t="s">
        <v>85</v>
      </c>
      <c r="E54" s="2"/>
      <c r="G54" s="2"/>
      <c r="H54" t="s">
        <v>70</v>
      </c>
      <c r="I54" s="60"/>
      <c r="J54" s="60" t="s">
        <v>71</v>
      </c>
      <c r="K54" s="2"/>
    </row>
    <row r="55" spans="5:9" ht="12.75">
      <c r="E55" s="2"/>
      <c r="G55" s="61"/>
      <c r="H55" s="61"/>
      <c r="I55" s="61"/>
    </row>
  </sheetData>
  <sheetProtection/>
  <mergeCells count="11">
    <mergeCell ref="B5:B6"/>
    <mergeCell ref="A5:A6"/>
    <mergeCell ref="D5:D6"/>
    <mergeCell ref="K5:K6"/>
    <mergeCell ref="G5:G6"/>
    <mergeCell ref="I5:I6"/>
    <mergeCell ref="J5:J6"/>
    <mergeCell ref="H5:H6"/>
    <mergeCell ref="C5:C6"/>
    <mergeCell ref="E5:E6"/>
    <mergeCell ref="F5:F6"/>
  </mergeCells>
  <printOptions horizontalCentered="1"/>
  <pageMargins left="0.2362204724409449" right="0.2362204724409449" top="0.5905511811023623" bottom="0.3937007874015748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9">
      <selection activeCell="F40" sqref="F40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hidden="1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83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 t="s">
        <v>81</v>
      </c>
      <c r="C3" s="64"/>
      <c r="D3" s="64"/>
      <c r="E3" s="64"/>
      <c r="F3" s="64"/>
      <c r="G3" s="64"/>
      <c r="H3" s="3"/>
      <c r="I3" s="3"/>
      <c r="J3" s="3"/>
    </row>
    <row r="4" spans="1:10" ht="22.5" customHeight="1" thickBot="1">
      <c r="A4" s="30"/>
      <c r="B4" s="30"/>
      <c r="C4" s="67"/>
      <c r="D4" s="3"/>
      <c r="E4" s="31"/>
      <c r="F4" s="31"/>
      <c r="G4" s="3"/>
      <c r="H4" s="3"/>
      <c r="I4" s="3"/>
      <c r="J4" s="3"/>
    </row>
    <row r="5" spans="1:11" ht="12.75" customHeight="1" thickBot="1">
      <c r="A5" s="85" t="s">
        <v>1</v>
      </c>
      <c r="B5" s="83" t="s">
        <v>0</v>
      </c>
      <c r="C5" s="81" t="s">
        <v>76</v>
      </c>
      <c r="D5" s="87" t="s">
        <v>79</v>
      </c>
      <c r="E5" s="81" t="s">
        <v>74</v>
      </c>
      <c r="F5" s="81" t="s">
        <v>72</v>
      </c>
      <c r="G5" s="79" t="s">
        <v>73</v>
      </c>
      <c r="H5" s="79" t="s">
        <v>75</v>
      </c>
      <c r="I5" s="81" t="s">
        <v>7</v>
      </c>
      <c r="J5" s="81" t="s">
        <v>8</v>
      </c>
      <c r="K5" s="77" t="s">
        <v>2</v>
      </c>
    </row>
    <row r="6" spans="1:11" ht="75" customHeight="1" thickBot="1">
      <c r="A6" s="86"/>
      <c r="B6" s="84"/>
      <c r="C6" s="82"/>
      <c r="D6" s="88"/>
      <c r="E6" s="82"/>
      <c r="F6" s="82"/>
      <c r="G6" s="80"/>
      <c r="H6" s="80"/>
      <c r="I6" s="82"/>
      <c r="J6" s="82"/>
      <c r="K6" s="78"/>
    </row>
    <row r="7" spans="1:11" ht="12.75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>SUM(C9:J9)</f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J11">C12+C13</f>
        <v>12469507.540000001</v>
      </c>
      <c r="D11" s="37">
        <f>D12+D13</f>
        <v>1341060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4">
        <f aca="true" t="shared" si="2" ref="K11:K52">SUM(C11:J11)</f>
        <v>13810567.540000001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12469507.540000001</v>
      </c>
      <c r="D13" s="12">
        <f>D14+D17</f>
        <v>1341060</v>
      </c>
      <c r="E13" s="63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2"/>
        <v>13810567.540000001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12469507.540000001</v>
      </c>
      <c r="D14" s="12">
        <f>D15+D16</f>
        <v>1341060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2"/>
        <v>13810567.540000001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2"/>
        <v>0</v>
      </c>
    </row>
    <row r="16" spans="1:11" ht="12.75">
      <c r="A16" s="16" t="s">
        <v>56</v>
      </c>
      <c r="B16" s="10"/>
      <c r="C16" s="12">
        <f>+'2018'!C16*1.03</f>
        <v>12469507.540000001</v>
      </c>
      <c r="D16" s="12">
        <f>+'2018'!D16*1.03</f>
        <v>1341060</v>
      </c>
      <c r="E16" s="12"/>
      <c r="F16" s="12"/>
      <c r="G16" s="12"/>
      <c r="H16" s="12"/>
      <c r="I16" s="12"/>
      <c r="J16" s="12"/>
      <c r="K16" s="34">
        <f t="shared" si="2"/>
        <v>13810567.540000001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2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>D28+D29+D32</f>
        <v>6662040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2"/>
        <v>6662040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2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2"/>
        <v>0</v>
      </c>
    </row>
    <row r="32" spans="1:11" ht="25.5">
      <c r="A32" s="39" t="s">
        <v>30</v>
      </c>
      <c r="B32" s="15" t="s">
        <v>31</v>
      </c>
      <c r="C32" s="41"/>
      <c r="D32" s="12">
        <f>+'2018'!D32*1.03</f>
        <v>6662040</v>
      </c>
      <c r="E32" s="41"/>
      <c r="F32" s="41"/>
      <c r="G32" s="41"/>
      <c r="H32" s="41"/>
      <c r="I32" s="41"/>
      <c r="J32" s="41"/>
      <c r="K32" s="34">
        <f t="shared" si="2"/>
        <v>6662040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>
        <f>+'2018'!H35*1.03</f>
        <v>237518</v>
      </c>
      <c r="I35" s="12"/>
      <c r="J35" s="12"/>
      <c r="K35" s="34">
        <f t="shared" si="2"/>
        <v>237518</v>
      </c>
    </row>
    <row r="36" spans="1:11" ht="12.75">
      <c r="A36" s="9" t="s">
        <v>68</v>
      </c>
      <c r="B36" s="10" t="s">
        <v>34</v>
      </c>
      <c r="C36" s="72"/>
      <c r="D36" s="72"/>
      <c r="E36" s="12"/>
      <c r="F36" s="12"/>
      <c r="G36" s="12"/>
      <c r="H36" s="12"/>
      <c r="I36" s="12"/>
      <c r="J36" s="12"/>
      <c r="K36" s="34">
        <f t="shared" si="2"/>
        <v>0</v>
      </c>
    </row>
    <row r="37" spans="1:11" ht="26.25" customHeight="1">
      <c r="A37" s="28" t="s">
        <v>69</v>
      </c>
      <c r="B37" s="13" t="s">
        <v>35</v>
      </c>
      <c r="C37" s="73"/>
      <c r="D37" s="73"/>
      <c r="E37" s="12"/>
      <c r="F37" s="12"/>
      <c r="G37" s="12"/>
      <c r="H37" s="12"/>
      <c r="I37" s="12"/>
      <c r="J37" s="12"/>
      <c r="K37" s="34">
        <f t="shared" si="2"/>
        <v>0</v>
      </c>
    </row>
    <row r="38" spans="1:11" ht="26.25" customHeight="1">
      <c r="A38" s="28" t="s">
        <v>80</v>
      </c>
      <c r="B38" s="74">
        <v>781000</v>
      </c>
      <c r="C38" s="73"/>
      <c r="D38" s="73"/>
      <c r="E38" s="12"/>
      <c r="F38" s="12"/>
      <c r="G38" s="12"/>
      <c r="H38" s="12"/>
      <c r="I38" s="12"/>
      <c r="J38" s="12"/>
      <c r="K38" s="34">
        <f t="shared" si="2"/>
        <v>0</v>
      </c>
    </row>
    <row r="39" spans="1:11" ht="26.25" customHeight="1">
      <c r="A39" s="28" t="s">
        <v>77</v>
      </c>
      <c r="B39" s="71">
        <v>791000</v>
      </c>
      <c r="C39" s="75">
        <f>C40</f>
        <v>0</v>
      </c>
      <c r="D39" s="76">
        <f aca="true" t="shared" si="9" ref="D39:J39">D40</f>
        <v>0</v>
      </c>
      <c r="E39" s="40">
        <f t="shared" si="9"/>
        <v>0</v>
      </c>
      <c r="F39" s="40">
        <f t="shared" si="9"/>
        <v>65147500</v>
      </c>
      <c r="G39" s="40">
        <f t="shared" si="9"/>
        <v>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4">
        <f t="shared" si="2"/>
        <v>65147500</v>
      </c>
    </row>
    <row r="40" spans="1:11" ht="26.25" customHeight="1">
      <c r="A40" s="69" t="s">
        <v>78</v>
      </c>
      <c r="B40" s="70">
        <v>791111</v>
      </c>
      <c r="C40" s="73"/>
      <c r="D40" s="12"/>
      <c r="E40" s="12"/>
      <c r="F40" s="12">
        <f>+'2018'!F40*1.03</f>
        <v>65147500</v>
      </c>
      <c r="G40" s="12"/>
      <c r="H40" s="12"/>
      <c r="I40" s="12"/>
      <c r="J40" s="12"/>
      <c r="K40" s="34">
        <f t="shared" si="2"/>
        <v>65147500</v>
      </c>
    </row>
    <row r="41" spans="1:11" ht="12.75">
      <c r="A41" s="46" t="s">
        <v>36</v>
      </c>
      <c r="B41" s="47"/>
      <c r="C41" s="48">
        <f>C8+C11+C18+C27+C34+C35+C36+C37+C38+C39</f>
        <v>12469507.540000001</v>
      </c>
      <c r="D41" s="48">
        <f>D8+D11+D18+D27+D34+D35+D36+D37+D38+D39</f>
        <v>8003100</v>
      </c>
      <c r="E41" s="48">
        <f aca="true" t="shared" si="10" ref="E41:K41">E8+E11+E18+E27+E34+E35+E36+E37+E38+E39</f>
        <v>0</v>
      </c>
      <c r="F41" s="48">
        <f t="shared" si="10"/>
        <v>65147500</v>
      </c>
      <c r="G41" s="48">
        <f t="shared" si="10"/>
        <v>0</v>
      </c>
      <c r="H41" s="48">
        <f t="shared" si="10"/>
        <v>237518</v>
      </c>
      <c r="I41" s="48">
        <f t="shared" si="10"/>
        <v>0</v>
      </c>
      <c r="J41" s="48">
        <f t="shared" si="10"/>
        <v>0</v>
      </c>
      <c r="K41" s="48">
        <f t="shared" si="10"/>
        <v>85857625.53999999</v>
      </c>
    </row>
    <row r="42" spans="1:11" ht="12.75">
      <c r="A42" s="50" t="s">
        <v>37</v>
      </c>
      <c r="B42" s="51" t="s">
        <v>38</v>
      </c>
      <c r="C42" s="52"/>
      <c r="D42" s="52"/>
      <c r="E42" s="52"/>
      <c r="F42" s="52"/>
      <c r="G42" s="52"/>
      <c r="H42" s="52"/>
      <c r="I42" s="52"/>
      <c r="J42" s="52"/>
      <c r="K42" s="49">
        <f t="shared" si="2"/>
        <v>0</v>
      </c>
    </row>
    <row r="43" spans="1:11" ht="12.75">
      <c r="A43" s="53" t="s">
        <v>39</v>
      </c>
      <c r="B43" s="54"/>
      <c r="C43" s="52">
        <f aca="true" t="shared" si="11" ref="C43:J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 t="shared" si="11"/>
        <v>0</v>
      </c>
      <c r="H43" s="52">
        <f t="shared" si="11"/>
        <v>0</v>
      </c>
      <c r="I43" s="52">
        <f t="shared" si="11"/>
        <v>0</v>
      </c>
      <c r="J43" s="52">
        <f t="shared" si="11"/>
        <v>0</v>
      </c>
      <c r="K43" s="49">
        <f t="shared" si="2"/>
        <v>0</v>
      </c>
    </row>
    <row r="44" spans="1:11" ht="12.75">
      <c r="A44" s="42" t="s">
        <v>40</v>
      </c>
      <c r="B44" s="13" t="s">
        <v>41</v>
      </c>
      <c r="C44" s="40">
        <f aca="true" t="shared" si="12" ref="C44:J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34">
        <f t="shared" si="2"/>
        <v>0</v>
      </c>
    </row>
    <row r="45" spans="1:11" ht="12.75">
      <c r="A45" s="43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4">
        <f t="shared" si="2"/>
        <v>0</v>
      </c>
    </row>
    <row r="46" spans="1:11" ht="12.75">
      <c r="A46" s="43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4">
        <f t="shared" si="2"/>
        <v>0</v>
      </c>
    </row>
    <row r="47" spans="1:11" ht="12.75">
      <c r="A47" s="44" t="s">
        <v>46</v>
      </c>
      <c r="B47" s="13" t="s">
        <v>47</v>
      </c>
      <c r="C47" s="41"/>
      <c r="D47" s="41"/>
      <c r="E47" s="41"/>
      <c r="F47" s="41"/>
      <c r="G47" s="41"/>
      <c r="H47" s="41"/>
      <c r="I47" s="41"/>
      <c r="J47" s="41"/>
      <c r="K47" s="34">
        <f t="shared" si="2"/>
        <v>0</v>
      </c>
    </row>
    <row r="48" spans="1:11" ht="12.75">
      <c r="A48" s="55" t="s">
        <v>48</v>
      </c>
      <c r="B48" s="56"/>
      <c r="C48" s="57">
        <f>C41+C42+C43</f>
        <v>12469507.540000001</v>
      </c>
      <c r="D48" s="57">
        <f>D41+D42+D43</f>
        <v>8003100</v>
      </c>
      <c r="E48" s="57">
        <f aca="true" t="shared" si="13" ref="E48:J48">E41+E42+E43</f>
        <v>0</v>
      </c>
      <c r="F48" s="57">
        <f t="shared" si="13"/>
        <v>65147500</v>
      </c>
      <c r="G48" s="57">
        <f t="shared" si="13"/>
        <v>0</v>
      </c>
      <c r="H48" s="57">
        <f t="shared" si="13"/>
        <v>237518</v>
      </c>
      <c r="I48" s="57">
        <f t="shared" si="13"/>
        <v>0</v>
      </c>
      <c r="J48" s="57">
        <f t="shared" si="13"/>
        <v>0</v>
      </c>
      <c r="K48" s="58">
        <f t="shared" si="2"/>
        <v>85857625.53999999</v>
      </c>
    </row>
    <row r="49" spans="1:11" ht="12.75">
      <c r="A49" s="50" t="s">
        <v>49</v>
      </c>
      <c r="B49" s="54"/>
      <c r="C49" s="52">
        <f aca="true" t="shared" si="14" ref="C49:J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 t="shared" si="14"/>
        <v>0</v>
      </c>
      <c r="H49" s="52">
        <f t="shared" si="14"/>
        <v>0</v>
      </c>
      <c r="I49" s="52">
        <f t="shared" si="14"/>
        <v>0</v>
      </c>
      <c r="J49" s="52">
        <f t="shared" si="14"/>
        <v>0</v>
      </c>
      <c r="K49" s="49">
        <f t="shared" si="2"/>
        <v>0</v>
      </c>
    </row>
    <row r="50" spans="1:11" ht="12.75">
      <c r="A50" s="43" t="s">
        <v>50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34">
        <f t="shared" si="2"/>
        <v>0</v>
      </c>
    </row>
    <row r="51" spans="1:11" ht="25.5">
      <c r="A51" s="42" t="s">
        <v>51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34">
        <f t="shared" si="2"/>
        <v>0</v>
      </c>
    </row>
    <row r="52" spans="1:11" ht="12.75">
      <c r="A52" s="55" t="s">
        <v>52</v>
      </c>
      <c r="B52" s="59"/>
      <c r="C52" s="57">
        <f aca="true" t="shared" si="15" ref="C52:J52">C48+C49</f>
        <v>12469507.540000001</v>
      </c>
      <c r="D52" s="57">
        <f t="shared" si="15"/>
        <v>8003100</v>
      </c>
      <c r="E52" s="57">
        <f t="shared" si="15"/>
        <v>0</v>
      </c>
      <c r="F52" s="57">
        <f t="shared" si="15"/>
        <v>65147500</v>
      </c>
      <c r="G52" s="57">
        <f t="shared" si="15"/>
        <v>0</v>
      </c>
      <c r="H52" s="57">
        <f t="shared" si="15"/>
        <v>237518</v>
      </c>
      <c r="I52" s="57">
        <f t="shared" si="15"/>
        <v>0</v>
      </c>
      <c r="J52" s="57">
        <f t="shared" si="15"/>
        <v>0</v>
      </c>
      <c r="K52" s="58">
        <f t="shared" si="2"/>
        <v>85857625.53999999</v>
      </c>
    </row>
    <row r="53" ht="354" customHeight="1"/>
    <row r="54" spans="1:11" ht="97.5" customHeight="1">
      <c r="A54" s="66" t="s">
        <v>82</v>
      </c>
      <c r="E54" s="2"/>
      <c r="G54" s="2"/>
      <c r="H54" t="s">
        <v>70</v>
      </c>
      <c r="I54" s="60"/>
      <c r="J54" s="60" t="s">
        <v>71</v>
      </c>
      <c r="K54" s="2"/>
    </row>
    <row r="55" spans="5:9" ht="12.75">
      <c r="E55" s="2"/>
      <c r="G55" s="61"/>
      <c r="H55" s="61"/>
      <c r="I55" s="61"/>
    </row>
  </sheetData>
  <sheetProtection/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.2362204724409449" right="0.2362204724409449" top="0.5905511811023623" bottom="0.3937007874015748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G23" sqref="G23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hidden="1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84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 t="s">
        <v>81</v>
      </c>
      <c r="C3" s="64"/>
      <c r="D3" s="64"/>
      <c r="E3" s="64"/>
      <c r="F3" s="64"/>
      <c r="G3" s="64"/>
      <c r="H3" s="3"/>
      <c r="I3" s="3"/>
      <c r="J3" s="3"/>
    </row>
    <row r="4" spans="1:10" ht="22.5" customHeight="1" thickBot="1">
      <c r="A4" s="30"/>
      <c r="B4" s="30"/>
      <c r="C4" s="67"/>
      <c r="D4" s="3"/>
      <c r="E4" s="31"/>
      <c r="F4" s="31"/>
      <c r="G4" s="3"/>
      <c r="H4" s="3"/>
      <c r="I4" s="3"/>
      <c r="J4" s="3"/>
    </row>
    <row r="5" spans="1:11" ht="12.75" customHeight="1" thickBot="1">
      <c r="A5" s="85" t="s">
        <v>1</v>
      </c>
      <c r="B5" s="83" t="s">
        <v>0</v>
      </c>
      <c r="C5" s="81" t="s">
        <v>76</v>
      </c>
      <c r="D5" s="87" t="s">
        <v>79</v>
      </c>
      <c r="E5" s="81" t="s">
        <v>74</v>
      </c>
      <c r="F5" s="81" t="s">
        <v>72</v>
      </c>
      <c r="G5" s="79" t="s">
        <v>73</v>
      </c>
      <c r="H5" s="79" t="s">
        <v>75</v>
      </c>
      <c r="I5" s="81" t="s">
        <v>7</v>
      </c>
      <c r="J5" s="81" t="s">
        <v>8</v>
      </c>
      <c r="K5" s="77" t="s">
        <v>2</v>
      </c>
    </row>
    <row r="6" spans="1:11" ht="75" customHeight="1" thickBot="1">
      <c r="A6" s="86"/>
      <c r="B6" s="84"/>
      <c r="C6" s="82"/>
      <c r="D6" s="88"/>
      <c r="E6" s="82"/>
      <c r="F6" s="82"/>
      <c r="G6" s="80"/>
      <c r="H6" s="80"/>
      <c r="I6" s="82"/>
      <c r="J6" s="82"/>
      <c r="K6" s="78"/>
    </row>
    <row r="7" spans="1:11" ht="12.75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>SUM(C9:J9)</f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J11">C12+C13</f>
        <v>12843592.7662</v>
      </c>
      <c r="D11" s="37">
        <f>D12+D13</f>
        <v>1381291.8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4">
        <f aca="true" t="shared" si="2" ref="K11:K52">SUM(C11:J11)</f>
        <v>14224884.566200001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12843592.7662</v>
      </c>
      <c r="D13" s="12">
        <f>D14+D17</f>
        <v>1381291.8</v>
      </c>
      <c r="E13" s="63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2"/>
        <v>14224884.566200001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12843592.7662</v>
      </c>
      <c r="D14" s="12">
        <f>D15+D16</f>
        <v>1381291.8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2"/>
        <v>14224884.566200001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2"/>
        <v>0</v>
      </c>
    </row>
    <row r="16" spans="1:11" ht="12.75">
      <c r="A16" s="16" t="s">
        <v>56</v>
      </c>
      <c r="B16" s="10"/>
      <c r="C16" s="12">
        <f>+'2019'!C16*1.03</f>
        <v>12843592.7662</v>
      </c>
      <c r="D16" s="12">
        <f>+'2019'!D16*1.03</f>
        <v>1381291.8</v>
      </c>
      <c r="E16" s="12"/>
      <c r="F16" s="12"/>
      <c r="G16" s="12"/>
      <c r="H16" s="12"/>
      <c r="I16" s="12"/>
      <c r="J16" s="12"/>
      <c r="K16" s="34">
        <f t="shared" si="2"/>
        <v>14224884.566200001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2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>D28+D29+D32</f>
        <v>6861901.2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2"/>
        <v>6861901.2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2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2"/>
        <v>0</v>
      </c>
    </row>
    <row r="32" spans="1:11" ht="25.5">
      <c r="A32" s="39" t="s">
        <v>30</v>
      </c>
      <c r="B32" s="15" t="s">
        <v>31</v>
      </c>
      <c r="C32" s="41"/>
      <c r="D32" s="12">
        <f>+'2019'!D32*1.03</f>
        <v>6861901.2</v>
      </c>
      <c r="E32" s="41"/>
      <c r="F32" s="41"/>
      <c r="G32" s="41"/>
      <c r="H32" s="41"/>
      <c r="I32" s="41"/>
      <c r="J32" s="41"/>
      <c r="K32" s="34">
        <f t="shared" si="2"/>
        <v>6861901.2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>
        <f>+'2019'!H35*1.03</f>
        <v>244643.54</v>
      </c>
      <c r="I35" s="12"/>
      <c r="J35" s="12"/>
      <c r="K35" s="34">
        <f t="shared" si="2"/>
        <v>244643.54</v>
      </c>
    </row>
    <row r="36" spans="1:11" ht="12.75">
      <c r="A36" s="9" t="s">
        <v>68</v>
      </c>
      <c r="B36" s="10" t="s">
        <v>34</v>
      </c>
      <c r="C36" s="72"/>
      <c r="D36" s="72"/>
      <c r="E36" s="12"/>
      <c r="F36" s="12"/>
      <c r="G36" s="12"/>
      <c r="H36" s="12"/>
      <c r="I36" s="12"/>
      <c r="J36" s="12"/>
      <c r="K36" s="34">
        <f t="shared" si="2"/>
        <v>0</v>
      </c>
    </row>
    <row r="37" spans="1:11" ht="26.25" customHeight="1">
      <c r="A37" s="28" t="s">
        <v>69</v>
      </c>
      <c r="B37" s="13" t="s">
        <v>35</v>
      </c>
      <c r="C37" s="73"/>
      <c r="D37" s="73"/>
      <c r="E37" s="12"/>
      <c r="F37" s="12"/>
      <c r="G37" s="12"/>
      <c r="H37" s="12"/>
      <c r="I37" s="12"/>
      <c r="J37" s="12"/>
      <c r="K37" s="34">
        <f t="shared" si="2"/>
        <v>0</v>
      </c>
    </row>
    <row r="38" spans="1:11" ht="26.25" customHeight="1">
      <c r="A38" s="28" t="s">
        <v>80</v>
      </c>
      <c r="B38" s="74">
        <v>781000</v>
      </c>
      <c r="C38" s="73"/>
      <c r="D38" s="73"/>
      <c r="E38" s="12"/>
      <c r="F38" s="12"/>
      <c r="G38" s="12"/>
      <c r="H38" s="12"/>
      <c r="I38" s="12"/>
      <c r="J38" s="12"/>
      <c r="K38" s="34">
        <f t="shared" si="2"/>
        <v>0</v>
      </c>
    </row>
    <row r="39" spans="1:11" ht="26.25" customHeight="1">
      <c r="A39" s="28" t="s">
        <v>77</v>
      </c>
      <c r="B39" s="71">
        <v>791000</v>
      </c>
      <c r="C39" s="75">
        <f>C40</f>
        <v>0</v>
      </c>
      <c r="D39" s="76">
        <f aca="true" t="shared" si="9" ref="D39:J39">D40</f>
        <v>0</v>
      </c>
      <c r="E39" s="40">
        <f t="shared" si="9"/>
        <v>0</v>
      </c>
      <c r="F39" s="40">
        <f t="shared" si="9"/>
        <v>67101925</v>
      </c>
      <c r="G39" s="40">
        <f t="shared" si="9"/>
        <v>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4">
        <f t="shared" si="2"/>
        <v>67101925</v>
      </c>
    </row>
    <row r="40" spans="1:11" ht="26.25" customHeight="1">
      <c r="A40" s="69" t="s">
        <v>78</v>
      </c>
      <c r="B40" s="70">
        <v>791111</v>
      </c>
      <c r="C40" s="73"/>
      <c r="D40" s="12"/>
      <c r="E40" s="12"/>
      <c r="F40" s="12">
        <f>+'2019'!F40*1.03</f>
        <v>67101925</v>
      </c>
      <c r="G40" s="12"/>
      <c r="H40" s="12"/>
      <c r="I40" s="12"/>
      <c r="J40" s="12"/>
      <c r="K40" s="34">
        <f t="shared" si="2"/>
        <v>67101925</v>
      </c>
    </row>
    <row r="41" spans="1:11" ht="12.75">
      <c r="A41" s="46" t="s">
        <v>36</v>
      </c>
      <c r="B41" s="47"/>
      <c r="C41" s="48">
        <f>C8+C11+C18+C27+C34+C35+C36+C37+C38+C39</f>
        <v>12843592.7662</v>
      </c>
      <c r="D41" s="48">
        <f>D8+D11+D18+D27+D34+D35+D36+D37+D38+D39</f>
        <v>8243193</v>
      </c>
      <c r="E41" s="48">
        <f aca="true" t="shared" si="10" ref="E41:K41">E8+E11+E18+E27+E34+E35+E36+E37+E38+E39</f>
        <v>0</v>
      </c>
      <c r="F41" s="48">
        <f t="shared" si="10"/>
        <v>67101925</v>
      </c>
      <c r="G41" s="48">
        <f t="shared" si="10"/>
        <v>0</v>
      </c>
      <c r="H41" s="48">
        <f t="shared" si="10"/>
        <v>244643.54</v>
      </c>
      <c r="I41" s="48">
        <f t="shared" si="10"/>
        <v>0</v>
      </c>
      <c r="J41" s="48">
        <f t="shared" si="10"/>
        <v>0</v>
      </c>
      <c r="K41" s="48">
        <f t="shared" si="10"/>
        <v>88433354.3062</v>
      </c>
    </row>
    <row r="42" spans="1:11" ht="12.75">
      <c r="A42" s="50" t="s">
        <v>37</v>
      </c>
      <c r="B42" s="51" t="s">
        <v>38</v>
      </c>
      <c r="C42" s="52"/>
      <c r="D42" s="52"/>
      <c r="E42" s="52"/>
      <c r="F42" s="52"/>
      <c r="G42" s="52"/>
      <c r="H42" s="52"/>
      <c r="I42" s="52"/>
      <c r="J42" s="52"/>
      <c r="K42" s="49">
        <f t="shared" si="2"/>
        <v>0</v>
      </c>
    </row>
    <row r="43" spans="1:11" ht="12.75">
      <c r="A43" s="53" t="s">
        <v>39</v>
      </c>
      <c r="B43" s="54"/>
      <c r="C43" s="52">
        <f aca="true" t="shared" si="11" ref="C43:J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 t="shared" si="11"/>
        <v>0</v>
      </c>
      <c r="H43" s="52">
        <f t="shared" si="11"/>
        <v>0</v>
      </c>
      <c r="I43" s="52">
        <f t="shared" si="11"/>
        <v>0</v>
      </c>
      <c r="J43" s="52">
        <f t="shared" si="11"/>
        <v>0</v>
      </c>
      <c r="K43" s="49">
        <f t="shared" si="2"/>
        <v>0</v>
      </c>
    </row>
    <row r="44" spans="1:11" ht="12.75">
      <c r="A44" s="42" t="s">
        <v>40</v>
      </c>
      <c r="B44" s="13" t="s">
        <v>41</v>
      </c>
      <c r="C44" s="40">
        <f aca="true" t="shared" si="12" ref="C44:J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34">
        <f t="shared" si="2"/>
        <v>0</v>
      </c>
    </row>
    <row r="45" spans="1:11" ht="12.75">
      <c r="A45" s="43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4">
        <f t="shared" si="2"/>
        <v>0</v>
      </c>
    </row>
    <row r="46" spans="1:11" ht="12.75">
      <c r="A46" s="43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4">
        <f t="shared" si="2"/>
        <v>0</v>
      </c>
    </row>
    <row r="47" spans="1:11" ht="12.75">
      <c r="A47" s="44" t="s">
        <v>46</v>
      </c>
      <c r="B47" s="13" t="s">
        <v>47</v>
      </c>
      <c r="C47" s="41"/>
      <c r="D47" s="41"/>
      <c r="E47" s="41"/>
      <c r="F47" s="41"/>
      <c r="G47" s="41"/>
      <c r="H47" s="41"/>
      <c r="I47" s="41"/>
      <c r="J47" s="41"/>
      <c r="K47" s="34">
        <f t="shared" si="2"/>
        <v>0</v>
      </c>
    </row>
    <row r="48" spans="1:11" ht="12.75">
      <c r="A48" s="55" t="s">
        <v>48</v>
      </c>
      <c r="B48" s="56"/>
      <c r="C48" s="57">
        <f>C41+C42+C43</f>
        <v>12843592.7662</v>
      </c>
      <c r="D48" s="57">
        <f>D41+D42+D43</f>
        <v>8243193</v>
      </c>
      <c r="E48" s="57">
        <f aca="true" t="shared" si="13" ref="E48:J48">E41+E42+E43</f>
        <v>0</v>
      </c>
      <c r="F48" s="57">
        <f t="shared" si="13"/>
        <v>67101925</v>
      </c>
      <c r="G48" s="57">
        <f t="shared" si="13"/>
        <v>0</v>
      </c>
      <c r="H48" s="57">
        <f t="shared" si="13"/>
        <v>244643.54</v>
      </c>
      <c r="I48" s="57">
        <f t="shared" si="13"/>
        <v>0</v>
      </c>
      <c r="J48" s="57">
        <f t="shared" si="13"/>
        <v>0</v>
      </c>
      <c r="K48" s="58">
        <f t="shared" si="2"/>
        <v>88433354.30620001</v>
      </c>
    </row>
    <row r="49" spans="1:11" ht="12.75">
      <c r="A49" s="50" t="s">
        <v>49</v>
      </c>
      <c r="B49" s="54"/>
      <c r="C49" s="52">
        <f aca="true" t="shared" si="14" ref="C49:J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 t="shared" si="14"/>
        <v>0</v>
      </c>
      <c r="H49" s="52">
        <f t="shared" si="14"/>
        <v>0</v>
      </c>
      <c r="I49" s="52">
        <f t="shared" si="14"/>
        <v>0</v>
      </c>
      <c r="J49" s="52">
        <f t="shared" si="14"/>
        <v>0</v>
      </c>
      <c r="K49" s="49">
        <f t="shared" si="2"/>
        <v>0</v>
      </c>
    </row>
    <row r="50" spans="1:11" ht="12.75">
      <c r="A50" s="43" t="s">
        <v>50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34">
        <f t="shared" si="2"/>
        <v>0</v>
      </c>
    </row>
    <row r="51" spans="1:11" ht="25.5">
      <c r="A51" s="42" t="s">
        <v>51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34">
        <f t="shared" si="2"/>
        <v>0</v>
      </c>
    </row>
    <row r="52" spans="1:11" ht="12.75">
      <c r="A52" s="55" t="s">
        <v>52</v>
      </c>
      <c r="B52" s="59"/>
      <c r="C52" s="57">
        <f aca="true" t="shared" si="15" ref="C52:J52">C48+C49</f>
        <v>12843592.7662</v>
      </c>
      <c r="D52" s="57">
        <f t="shared" si="15"/>
        <v>8243193</v>
      </c>
      <c r="E52" s="57">
        <f t="shared" si="15"/>
        <v>0</v>
      </c>
      <c r="F52" s="57">
        <f t="shared" si="15"/>
        <v>67101925</v>
      </c>
      <c r="G52" s="57">
        <f t="shared" si="15"/>
        <v>0</v>
      </c>
      <c r="H52" s="57">
        <f t="shared" si="15"/>
        <v>244643.54</v>
      </c>
      <c r="I52" s="57">
        <f t="shared" si="15"/>
        <v>0</v>
      </c>
      <c r="J52" s="57">
        <f t="shared" si="15"/>
        <v>0</v>
      </c>
      <c r="K52" s="58">
        <f t="shared" si="2"/>
        <v>88433354.30620001</v>
      </c>
    </row>
    <row r="53" ht="354" customHeight="1"/>
    <row r="54" spans="1:11" ht="97.5" customHeight="1">
      <c r="A54" s="66" t="s">
        <v>82</v>
      </c>
      <c r="E54" s="2"/>
      <c r="G54" s="2"/>
      <c r="H54" t="s">
        <v>70</v>
      </c>
      <c r="I54" s="60"/>
      <c r="J54" s="60" t="s">
        <v>71</v>
      </c>
      <c r="K54" s="2"/>
    </row>
    <row r="55" spans="5:9" ht="12.75">
      <c r="E55" s="2"/>
      <c r="G55" s="61"/>
      <c r="H55" s="61"/>
      <c r="I55" s="61"/>
    </row>
  </sheetData>
  <sheetProtection/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printOptions horizontalCentered="1"/>
  <pageMargins left="0.2362204724409449" right="0.2362204724409449" top="0.5905511811023623" bottom="0.3937007874015748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Korisnik</cp:lastModifiedBy>
  <cp:lastPrinted>2018-12-27T08:38:33Z</cp:lastPrinted>
  <dcterms:created xsi:type="dcterms:W3CDTF">2009-09-17T18:45:53Z</dcterms:created>
  <dcterms:modified xsi:type="dcterms:W3CDTF">2019-02-28T09:10:35Z</dcterms:modified>
  <cp:category/>
  <cp:version/>
  <cp:contentType/>
  <cp:contentStatus/>
</cp:coreProperties>
</file>